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SE903\AppData\Local\Microsoft\Windows\INetCache\Content.Outlook\NXRFEJXR\"/>
    </mc:Choice>
  </mc:AlternateContent>
  <xr:revisionPtr revIDLastSave="0" documentId="13_ncr:1_{021F2C59-967B-4C5B-AB18-69BF1799C26A}" xr6:coauthVersionLast="47" xr6:coauthVersionMax="47" xr10:uidLastSave="{00000000-0000-0000-0000-000000000000}"/>
  <bookViews>
    <workbookView xWindow="945" yWindow="-19755" windowWidth="11565" windowHeight="15585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<sst xmlns="http://schemas.openxmlformats.org/spreadsheetml/2006/main" count="208" uniqueCount="114">
  <si>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</si>
  <si>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</si>
  <si>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</si>
  <si>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</si>
  <si>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</si>
  <si>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</si>
  <si>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</si>
  <si>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</si>
  <si>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</si>
  <si>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</si>
  <si>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</si>
  <si>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</si>
  <si>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</si>
  <si>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</si>
  <si>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</si>
  <si>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</si>
  <si>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</si>
  <si>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</si>
  <si>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</si>
  <si>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</si>
  <si>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</si>
  <si>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</si>
  <si>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</si>
  <si>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</si>
  <si>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</si>
  <si>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</si>
  <si>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</si>
  <si>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</si>
  <si>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</si>
  <si>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</si>
  <si>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</si>
  <si>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</si>
  <si>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</si>
  <si>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</si>
  <si>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</si>
  <si>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</si>
  <si>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</si>
  <si>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</si>
  <si>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</si>
  <si>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</si>
  <si>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</si>
  <si>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</si>
  <si>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</si>
  <si>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</si>
  <si>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</si>
  <si>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</si>
  <si>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</si>
  <si>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</si>
  <si>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</si>
  <si>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</si>
  <si>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</si>
  <si>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</si>
  <si>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</si>
  <si>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</si>
  <si>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</si>
  <si>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</si>
  <si>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</si>
  <si>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</si>
  <si>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</si>
  <si>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</si>
  <si>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</si>
  <si>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</si>
  <si>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</si>
  <si>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</si>
  <si>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</si>
  <si>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</si>
  <si>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</si>
  <si>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</si>
  <si>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</si>
  <si>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</si>
  <si>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</si>
  <si>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</si>
  <si>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</si>
  <si>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</si>
  <si>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</si>
  <si>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</si>
  <si>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</si>
  <si>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</si>
  <si>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</si>
  <si>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</si>
  <si>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</si>
  <si>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</si>
  <si>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</si>
  <si>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</si>
  <si>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</si>
  <si>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</si>
  <si>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</si>
  <si>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</si>
  <si>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</si>
  <si>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</si>
  <si>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</si>
  <si>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</si>
  <si>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</si>
  <si>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</si>
  <si>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</si>
  <si>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</si>
  <si>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</si>
  <si>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</si>
  <si>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</si>
  <si>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</si>
  <si>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</si>
  <si>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</si>
  <si>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</si>
  <si>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</si>
  <si>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</si>
  <si>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</si>
  <si>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</si>
  <si>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</si>
  <si>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</si>
  <si>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</si>
  <si>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</si>
  <si>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2024/Jul</t>
  </si>
  <si>
    <r>
      <t xml:space="preserve">46,4% der arbeitslosen Personen hat lediglich Pflichtschulausbildung, 18,9% verfügen über einen Lehrabschluss; in Summe weisen 65,3% aller arbeitslosen Personen maximal Lehrausbildung auf. </t>
    </r>
    <r>
      <rPr>
        <sz val="11"/>
        <rFont val="Calibri"/>
        <family val="2"/>
      </rPr>
      <t>Personen mit Lehrabschluss sind allerdings im Vorteil: 28,4% der (sofort verfügbaren) offenen Stellen verlangt diese Qualifikation.</t>
    </r>
  </si>
  <si>
    <t>Bei der differenzierten Betrachtung arbeitsloser Personen nach Geschlecht zeigt sich ein Unterschied beim Anteil von Personen mit Pflichtschulausbildung (Männer: 48,5%, Frauen: 43,5%), noch deutlicher ist der Unterschied beim Anteil von Personen mit Lehrabschluss: 15,8% der arbeitslosen Frauen, aber 21,3%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</si>
</sst>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48.498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0.43513134562249989</c:v>
                </c:pt>
                <c:pt idx="1">
                  <c:v>0.15815085158150852</c:v>
                </c:pt>
                <c:pt idx="2">
                  <c:v>5.1404181615736733E-2</c:v>
                </c:pt>
                <c:pt idx="3">
                  <c:v>0.10346818425502083</c:v>
                </c:pt>
                <c:pt idx="4">
                  <c:v>6.9281207472473086E-2</c:v>
                </c:pt>
                <c:pt idx="5">
                  <c:v>0.18044043053321787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64.298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0.48527170362997296</c:v>
                </c:pt>
                <c:pt idx="1">
                  <c:v>0.21254160316028492</c:v>
                </c:pt>
                <c:pt idx="2">
                  <c:v>3.6750754300289276E-2</c:v>
                </c:pt>
                <c:pt idx="3">
                  <c:v>9.0920401878752055E-2</c:v>
                </c:pt>
                <c:pt idx="4">
                  <c:v>6.116831005630035E-2</c:v>
                </c:pt>
                <c:pt idx="5">
                  <c:v>0.1117919686459921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0.28769399562856557</c:v>
                </c:pt>
                <c:pt idx="1">
                  <c:v>0.10826506885908047</c:v>
                </c:pt>
                <c:pt idx="2">
                  <c:v>7.1368746339021308E-2</c:v>
                </c:pt>
                <c:pt idx="3">
                  <c:v>8.6538071160486688E-2</c:v>
                </c:pt>
                <c:pt idx="4">
                  <c:v>6.4373552563046277E-2</c:v>
                </c:pt>
                <c:pt idx="5">
                  <c:v>4.4695586478615545E-2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0.28963940442452668</c:v>
                </c:pt>
                <c:pt idx="1">
                  <c:v>0.10001006931914547</c:v>
                </c:pt>
                <c:pt idx="2">
                  <c:v>5.773704467773335E-2</c:v>
                </c:pt>
                <c:pt idx="3">
                  <c:v>9.1055895676498952E-2</c:v>
                </c:pt>
                <c:pt idx="4">
                  <c:v>6.0020372048322411E-2</c:v>
                </c:pt>
                <c:pt idx="5">
                  <c:v>4.1619953782022871E-2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0.108190544885</c:v>
                </c:pt>
                <c:pt idx="1">
                  <c:v>0.108190544885</c:v>
                </c:pt>
                <c:pt idx="2">
                  <c:v>0.108190544885</c:v>
                </c:pt>
                <c:pt idx="3">
                  <c:v>0.108190544885</c:v>
                </c:pt>
                <c:pt idx="4">
                  <c:v>0.108190544885</c:v>
                </c:pt>
                <c:pt idx="5">
                  <c:v>0.108190544885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0.102730896653</c:v>
                </c:pt>
                <c:pt idx="1">
                  <c:v>0.102730896653</c:v>
                </c:pt>
                <c:pt idx="2">
                  <c:v>0.102730896653</c:v>
                </c:pt>
                <c:pt idx="3">
                  <c:v>0.102730896653</c:v>
                </c:pt>
                <c:pt idx="4">
                  <c:v>0.102730896653</c:v>
                </c:pt>
                <c:pt idx="5">
                  <c:v>0.102730896653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48.498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0.43513134562249989</c:v>
                </c:pt>
                <c:pt idx="1">
                  <c:v>0.15815085158150852</c:v>
                </c:pt>
                <c:pt idx="2">
                  <c:v>5.1404181615736733E-2</c:v>
                </c:pt>
                <c:pt idx="3">
                  <c:v>0.10346818425502083</c:v>
                </c:pt>
                <c:pt idx="4">
                  <c:v>6.9281207472473086E-2</c:v>
                </c:pt>
                <c:pt idx="5">
                  <c:v>0.18044043053321787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64.298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0.48527170362997296</c:v>
                </c:pt>
                <c:pt idx="1">
                  <c:v>0.21254160316028492</c:v>
                </c:pt>
                <c:pt idx="2">
                  <c:v>3.6750754300289276E-2</c:v>
                </c:pt>
                <c:pt idx="3">
                  <c:v>9.0920401878752055E-2</c:v>
                </c:pt>
                <c:pt idx="4">
                  <c:v>6.116831005630035E-2</c:v>
                </c:pt>
                <c:pt idx="5">
                  <c:v>0.1117919686459921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0.28769399562856557</c:v>
                </c:pt>
                <c:pt idx="1">
                  <c:v>0.10826506885908047</c:v>
                </c:pt>
                <c:pt idx="2">
                  <c:v>7.1368746339021308E-2</c:v>
                </c:pt>
                <c:pt idx="3">
                  <c:v>8.6538071160486688E-2</c:v>
                </c:pt>
                <c:pt idx="4">
                  <c:v>6.4373552563046277E-2</c:v>
                </c:pt>
                <c:pt idx="5">
                  <c:v>4.4695586478615545E-2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0.28963940442452668</c:v>
                </c:pt>
                <c:pt idx="1">
                  <c:v>0.10001006931914547</c:v>
                </c:pt>
                <c:pt idx="2">
                  <c:v>5.773704467773335E-2</c:v>
                </c:pt>
                <c:pt idx="3">
                  <c:v>9.1055895676498952E-2</c:v>
                </c:pt>
                <c:pt idx="4">
                  <c:v>6.0020372048322411E-2</c:v>
                </c:pt>
                <c:pt idx="5">
                  <c:v>4.1619953782022871E-2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0.108190544885</c:v>
                </c:pt>
                <c:pt idx="1">
                  <c:v>0.108190544885</c:v>
                </c:pt>
                <c:pt idx="2">
                  <c:v>0.108190544885</c:v>
                </c:pt>
                <c:pt idx="3">
                  <c:v>0.108190544885</c:v>
                </c:pt>
                <c:pt idx="4">
                  <c:v>0.108190544885</c:v>
                </c:pt>
                <c:pt idx="5">
                  <c:v>0.108190544885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0.102730896653</c:v>
                </c:pt>
                <c:pt idx="1">
                  <c:v>0.102730896653</c:v>
                </c:pt>
                <c:pt idx="2">
                  <c:v>0.102730896653</c:v>
                </c:pt>
                <c:pt idx="3">
                  <c:v>0.102730896653</c:v>
                </c:pt>
                <c:pt idx="4">
                  <c:v>0.102730896653</c:v>
                </c:pt>
                <c:pt idx="5">
                  <c:v>0.102730896653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100</xdr:row>
      <xdr:rowOff>8659</xdr:rowOff>
    </xdr:from>
    <xdr:to>
      <xdr:col>4</xdr:col>
      <xdr:colOff>701386</xdr:colOff>
      <xdr:row>118</xdr:row>
      <xdr:rowOff>69272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A5D633C-C934-5E29-6A18-2BEC6EF5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604432"/>
          <a:ext cx="5836227" cy="348961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topLeftCell="A77" zoomScale="110" zoomScaleNormal="110" workbookViewId="0">
      <selection activeCell="B14" sqref="B14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110</v>
      </c>
      <c r="B1" s="44"/>
      <c r="C1" s="44"/>
      <c r="D1" s="44"/>
      <c r="E1" s="44"/>
    </row>
    <row r="2" spans="1:5" ht="21" x14ac:dyDescent="0.35">
      <c r="A2" s="204"/>
      <c r="B2" s="114">
        <f>Diagramm_ALQ!B4</f>
        <v>45474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105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112796</v>
      </c>
      <c r="C12" s="67"/>
      <c r="D12" s="66">
        <f>DWH!F5</f>
        <v>7522</v>
      </c>
      <c r="E12" s="106">
        <f>DWH!G5</f>
        <v>7.1451640481030407E-2</v>
      </c>
    </row>
    <row r="13" spans="1:5" s="61" customFormat="1" ht="15.75" x14ac:dyDescent="0.25">
      <c r="A13" s="63" t="s">
        <v>16</v>
      </c>
      <c r="B13" s="69">
        <f>DWH!E6</f>
        <v>48498</v>
      </c>
      <c r="C13" s="70"/>
      <c r="D13" s="69">
        <f>DWH!F6</f>
        <v>3038</v>
      </c>
      <c r="E13" s="107">
        <f>DWH!G6</f>
        <v>6.6827980642322898E-2</v>
      </c>
    </row>
    <row r="14" spans="1:5" s="61" customFormat="1" ht="15.75" x14ac:dyDescent="0.25">
      <c r="A14" s="63" t="s">
        <v>107</v>
      </c>
      <c r="B14" s="69">
        <f>DWH!E7</f>
        <v>64298</v>
      </c>
      <c r="C14" s="70"/>
      <c r="D14" s="69">
        <f>DWH!F7</f>
        <v>4484</v>
      </c>
      <c r="E14" s="107">
        <f>DWH!G7</f>
        <v>7.4965727087303993E-2</v>
      </c>
    </row>
    <row r="15" spans="1:5" s="61" customFormat="1" ht="15.75" x14ac:dyDescent="0.25">
      <c r="A15" s="64" t="s">
        <v>17</v>
      </c>
      <c r="B15" s="66">
        <f>DWH!B5</f>
        <v>929772</v>
      </c>
      <c r="C15" s="67"/>
      <c r="D15" s="66">
        <f>DWH!C5</f>
        <v>10291</v>
      </c>
      <c r="E15" s="106">
        <f>DWH!D5</f>
        <v>1.11921834165143E-2</v>
      </c>
    </row>
    <row r="16" spans="1:5" s="61" customFormat="1" ht="15.75" x14ac:dyDescent="0.25">
      <c r="A16" s="63" t="s">
        <v>16</v>
      </c>
      <c r="B16" s="69">
        <f>DWH!B6</f>
        <v>450213</v>
      </c>
      <c r="C16" s="70"/>
      <c r="D16" s="69">
        <f>DWH!C6</f>
        <v>6650</v>
      </c>
      <c r="E16" s="107">
        <f>DWH!D6</f>
        <v>1.4992233346785001E-2</v>
      </c>
    </row>
    <row r="17" spans="1:8" s="61" customFormat="1" ht="15.75" x14ac:dyDescent="0.25">
      <c r="A17" s="63" t="s">
        <v>107</v>
      </c>
      <c r="B17" s="69">
        <f>DWH!B7</f>
        <v>479559</v>
      </c>
      <c r="C17" s="70"/>
      <c r="D17" s="69">
        <f>DWH!C7</f>
        <v>3641</v>
      </c>
      <c r="E17" s="107">
        <f>DWH!D7</f>
        <v>7.6504776032846004E-3</v>
      </c>
    </row>
    <row r="18" spans="1:8" s="61" customFormat="1" ht="15.75" x14ac:dyDescent="0.25">
      <c r="A18" s="64" t="s">
        <v>18</v>
      </c>
      <c r="B18" s="68">
        <f>DWH!H5</f>
        <v>0.108190544885322</v>
      </c>
      <c r="C18" s="67"/>
      <c r="D18" s="68">
        <f>DWH!I5</f>
        <v>5.4596482319752299E-3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9.7246701997750207E-2</v>
      </c>
      <c r="C19" s="70"/>
      <c r="D19" s="71">
        <f>DWH!I6</f>
        <v>4.2858392162450501E-3</v>
      </c>
      <c r="E19" s="178" t="s">
        <v>44</v>
      </c>
    </row>
    <row r="20" spans="1:8" s="61" customFormat="1" ht="15.75" x14ac:dyDescent="0.25">
      <c r="A20" s="63" t="s">
        <v>107</v>
      </c>
      <c r="B20" s="71">
        <f>DWH!H7</f>
        <v>0.118225930713404</v>
      </c>
      <c r="C20" s="70"/>
      <c r="D20" s="71">
        <f>DWH!I7</f>
        <v>6.5768225772468002E-3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09" t="s">
        <v>20</v>
      </c>
      <c r="C25" s="209"/>
      <c r="D25" s="209" t="s">
        <v>21</v>
      </c>
      <c r="E25" s="209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112796</v>
      </c>
      <c r="C29" s="187">
        <f>DWH!E24</f>
        <v>1</v>
      </c>
      <c r="D29" s="186">
        <f>DWH!B41</f>
        <v>17171</v>
      </c>
      <c r="E29" s="188">
        <f>DWH!E41</f>
        <v>1</v>
      </c>
      <c r="G29" s="197"/>
    </row>
    <row r="30" spans="1:8" x14ac:dyDescent="0.25">
      <c r="A30" s="189" t="s">
        <v>24</v>
      </c>
      <c r="B30" s="190">
        <f>DWH!B12</f>
        <v>52305</v>
      </c>
      <c r="C30" s="191">
        <f>DWH!E12</f>
        <v>0.46371325224298732</v>
      </c>
      <c r="D30" s="190">
        <f>DWH!B29</f>
        <v>6953</v>
      </c>
      <c r="E30" s="192">
        <f>DWH!E29</f>
        <v>0.40492691165336903</v>
      </c>
      <c r="G30" s="197"/>
      <c r="H30" s="197"/>
    </row>
    <row r="31" spans="1:8" s="42" customFormat="1" x14ac:dyDescent="0.2">
      <c r="A31" s="193" t="s">
        <v>25</v>
      </c>
      <c r="B31" s="190">
        <f>DWH!B13</f>
        <v>21336</v>
      </c>
      <c r="C31" s="191">
        <f>DWH!E13</f>
        <v>0.18915564381715663</v>
      </c>
      <c r="D31" s="190">
        <f>DWH!B30</f>
        <v>4882</v>
      </c>
      <c r="E31" s="192">
        <f>DWH!E30</f>
        <v>0.28431658028070583</v>
      </c>
      <c r="F31" s="198"/>
      <c r="G31" s="198"/>
    </row>
    <row r="32" spans="1:8" x14ac:dyDescent="0.25">
      <c r="A32" s="189" t="s">
        <v>26</v>
      </c>
      <c r="B32" s="190">
        <f>DWH!B14</f>
        <v>648</v>
      </c>
      <c r="C32" s="191">
        <f>DWH!E14</f>
        <v>5.7448845703748364E-3</v>
      </c>
      <c r="D32" s="190">
        <f>DWH!B31</f>
        <v>27</v>
      </c>
      <c r="E32" s="192">
        <f>DWH!E31</f>
        <v>1.5724186127773572E-3</v>
      </c>
      <c r="G32" s="197"/>
    </row>
    <row r="33" spans="1:5" x14ac:dyDescent="0.25">
      <c r="A33" s="189" t="s">
        <v>27</v>
      </c>
      <c r="B33" s="190">
        <f>DWH!B15</f>
        <v>1878</v>
      </c>
      <c r="C33" s="191">
        <f>DWH!E15</f>
        <v>1.66495265789567E-2</v>
      </c>
      <c r="D33" s="190">
        <f>DWH!B32</f>
        <v>45</v>
      </c>
      <c r="E33" s="192">
        <f>DWH!E32</f>
        <v>2.6206976879622618E-3</v>
      </c>
    </row>
    <row r="34" spans="1:5" x14ac:dyDescent="0.25">
      <c r="A34" s="189" t="s">
        <v>28</v>
      </c>
      <c r="B34" s="190">
        <f>DWH!B16</f>
        <v>2330</v>
      </c>
      <c r="C34" s="191">
        <f>DWH!E16</f>
        <v>2.065676087804532E-2</v>
      </c>
      <c r="D34" s="190">
        <f>DWH!B33</f>
        <v>781</v>
      </c>
      <c r="E34" s="192">
        <f>DWH!E33</f>
        <v>4.5483664317745039E-2</v>
      </c>
    </row>
    <row r="35" spans="1:5" x14ac:dyDescent="0.25">
      <c r="A35" s="189" t="s">
        <v>29</v>
      </c>
      <c r="B35" s="190">
        <f>DWH!B17</f>
        <v>10864</v>
      </c>
      <c r="C35" s="191">
        <f>DWH!E17</f>
        <v>9.6315472179864539E-2</v>
      </c>
      <c r="D35" s="190">
        <f>DWH!B34</f>
        <v>90</v>
      </c>
      <c r="E35" s="192">
        <f>DWH!E34</f>
        <v>5.2413953759245235E-3</v>
      </c>
    </row>
    <row r="36" spans="1:5" x14ac:dyDescent="0.25">
      <c r="A36" s="189" t="s">
        <v>30</v>
      </c>
      <c r="B36" s="190">
        <f>DWH!B18</f>
        <v>2239</v>
      </c>
      <c r="C36" s="191">
        <f>DWH!E18</f>
        <v>1.9849994680662435E-2</v>
      </c>
      <c r="D36" s="190">
        <f>DWH!B35</f>
        <v>714</v>
      </c>
      <c r="E36" s="192">
        <f>DWH!E35</f>
        <v>4.1581736649001222E-2</v>
      </c>
    </row>
    <row r="37" spans="1:5" x14ac:dyDescent="0.25">
      <c r="A37" s="189" t="s">
        <v>31</v>
      </c>
      <c r="B37" s="190">
        <f>DWH!B19</f>
        <v>1892</v>
      </c>
      <c r="C37" s="191">
        <f>DWH!E19</f>
        <v>1.6773644455477143E-2</v>
      </c>
      <c r="D37" s="190">
        <f>DWH!B36</f>
        <v>315</v>
      </c>
      <c r="E37" s="192">
        <f>DWH!E36</f>
        <v>1.8344883815735832E-2</v>
      </c>
    </row>
    <row r="38" spans="1:5" x14ac:dyDescent="0.25">
      <c r="A38" s="189" t="s">
        <v>32</v>
      </c>
      <c r="B38" s="190">
        <f>DWH!B20</f>
        <v>3162</v>
      </c>
      <c r="C38" s="191">
        <f>DWH!E20</f>
        <v>2.8032908968403134E-2</v>
      </c>
      <c r="D38" s="190">
        <f>DWH!B37</f>
        <v>1850</v>
      </c>
      <c r="E38" s="192">
        <f>DWH!E37</f>
        <v>0.10773979383844855</v>
      </c>
    </row>
    <row r="39" spans="1:5" x14ac:dyDescent="0.25">
      <c r="A39" s="189" t="s">
        <v>33</v>
      </c>
      <c r="B39" s="190">
        <f>DWH!B21</f>
        <v>353</v>
      </c>
      <c r="C39" s="191">
        <f>DWH!E21</f>
        <v>3.1295436008369091E-3</v>
      </c>
      <c r="D39" s="190">
        <f>DWH!B38</f>
        <v>91</v>
      </c>
      <c r="E39" s="192">
        <f>DWH!E38</f>
        <v>5.2996331023236849E-3</v>
      </c>
    </row>
    <row r="40" spans="1:5" x14ac:dyDescent="0.25">
      <c r="A40" s="189" t="s">
        <v>34</v>
      </c>
      <c r="B40" s="190">
        <f>DWH!B22</f>
        <v>1531</v>
      </c>
      <c r="C40" s="191">
        <f>DWH!E22</f>
        <v>1.3573176353771411E-2</v>
      </c>
      <c r="D40" s="190">
        <f>DWH!B39</f>
        <v>713</v>
      </c>
      <c r="E40" s="192">
        <f>DWH!E39</f>
        <v>4.1523498922602063E-2</v>
      </c>
    </row>
    <row r="41" spans="1:5" ht="26.25" x14ac:dyDescent="0.25">
      <c r="A41" s="194" t="s">
        <v>103</v>
      </c>
      <c r="B41" s="190">
        <f>DWH!B23</f>
        <v>14055</v>
      </c>
      <c r="C41" s="195">
        <f>DWH!E23</f>
        <v>0.12460548246391716</v>
      </c>
      <c r="D41" s="190">
        <f>DWH!B40</f>
        <v>710</v>
      </c>
      <c r="E41" s="196">
        <f>DWH!E40</f>
        <v>4.134878574340458E-2</v>
      </c>
    </row>
    <row r="43" spans="1:5" ht="61.5" customHeight="1" x14ac:dyDescent="0.25">
      <c r="A43" s="208" t="s">
        <v>112</v>
      </c>
      <c r="B43" s="208"/>
      <c r="C43" s="208"/>
      <c r="D43" s="208"/>
      <c r="E43" s="208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8" t="s">
        <v>113</v>
      </c>
      <c r="B68" s="208"/>
      <c r="C68" s="208"/>
      <c r="D68" s="208"/>
      <c r="E68" s="208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5" t="s">
        <v>99</v>
      </c>
      <c r="B120" s="205"/>
      <c r="C120" s="205"/>
      <c r="D120" s="205"/>
      <c r="E120" s="205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5" t="s">
        <v>100</v>
      </c>
      <c r="B124" s="205"/>
      <c r="C124" s="205"/>
      <c r="D124" s="205"/>
      <c r="E124" s="205"/>
    </row>
    <row r="125" spans="1:5" ht="31.5" customHeight="1" x14ac:dyDescent="0.25">
      <c r="A125" s="206" t="s">
        <v>101</v>
      </c>
      <c r="B125" s="206"/>
      <c r="C125" s="206"/>
      <c r="D125" s="206"/>
      <c r="E125" s="206"/>
    </row>
    <row r="127" spans="1:5" x14ac:dyDescent="0.25">
      <c r="A127" s="39" t="s">
        <v>108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F6" sqref="F6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929772</v>
      </c>
      <c r="C5" s="7">
        <v>10291</v>
      </c>
      <c r="D5" s="6">
        <v>1.11921834165143E-2</v>
      </c>
      <c r="E5" s="20">
        <v>112796</v>
      </c>
      <c r="F5" s="7">
        <v>7522</v>
      </c>
      <c r="G5" s="6">
        <v>7.1451640481030407E-2</v>
      </c>
      <c r="H5" s="18">
        <v>0.108190544885322</v>
      </c>
      <c r="I5" s="17">
        <v>5.4596482319752299E-3</v>
      </c>
    </row>
    <row r="6" spans="1:9" x14ac:dyDescent="0.25">
      <c r="A6" s="1" t="s">
        <v>4</v>
      </c>
      <c r="B6" s="9">
        <v>450213</v>
      </c>
      <c r="C6" s="8">
        <v>6650</v>
      </c>
      <c r="D6" s="21">
        <v>1.4992233346785001E-2</v>
      </c>
      <c r="E6" s="8">
        <v>48498</v>
      </c>
      <c r="F6" s="8">
        <v>3038</v>
      </c>
      <c r="G6" s="21">
        <v>6.6827980642322898E-2</v>
      </c>
      <c r="H6" s="19">
        <v>9.7246701997750207E-2</v>
      </c>
      <c r="I6" s="15">
        <v>4.2858392162450501E-3</v>
      </c>
    </row>
    <row r="7" spans="1:9" x14ac:dyDescent="0.25">
      <c r="A7" s="1" t="s">
        <v>106</v>
      </c>
      <c r="B7" s="9">
        <v>479559</v>
      </c>
      <c r="C7" s="8">
        <v>3641</v>
      </c>
      <c r="D7" s="21">
        <v>7.6504776032846004E-3</v>
      </c>
      <c r="E7" s="8">
        <v>64298</v>
      </c>
      <c r="F7" s="8">
        <v>4484</v>
      </c>
      <c r="G7" s="21">
        <v>7.4965727087303993E-2</v>
      </c>
      <c r="H7" s="19">
        <v>0.118225930713404</v>
      </c>
      <c r="I7" s="15">
        <v>6.5768225772468002E-3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2"/>
    </row>
    <row r="12" spans="1:9" x14ac:dyDescent="0.25">
      <c r="A12" s="37" t="s">
        <v>7</v>
      </c>
      <c r="B12" s="35">
        <v>52305</v>
      </c>
      <c r="C12" s="30">
        <v>3850</v>
      </c>
      <c r="D12" s="116">
        <v>7.9455164585698096E-2</v>
      </c>
      <c r="E12" s="111">
        <f>B12/$B$24</f>
        <v>0.46371325224298732</v>
      </c>
    </row>
    <row r="13" spans="1:9" x14ac:dyDescent="0.25">
      <c r="A13" s="3" t="s">
        <v>8</v>
      </c>
      <c r="B13" s="34">
        <v>21336</v>
      </c>
      <c r="C13" s="29">
        <v>747</v>
      </c>
      <c r="D13" s="117">
        <v>3.6281509543931202E-2</v>
      </c>
      <c r="E13" s="112">
        <f t="shared" ref="E13:E24" si="0">B13/$B$24</f>
        <v>0.18915564381715663</v>
      </c>
    </row>
    <row r="14" spans="1:9" x14ac:dyDescent="0.25">
      <c r="A14" s="3" t="s">
        <v>46</v>
      </c>
      <c r="B14" s="34">
        <v>648</v>
      </c>
      <c r="C14" s="29">
        <v>27</v>
      </c>
      <c r="D14" s="117">
        <v>4.3478260869565202E-2</v>
      </c>
      <c r="E14" s="112">
        <f t="shared" si="0"/>
        <v>5.7448845703748364E-3</v>
      </c>
    </row>
    <row r="15" spans="1:9" x14ac:dyDescent="0.25">
      <c r="A15" s="3" t="s">
        <v>47</v>
      </c>
      <c r="B15" s="34">
        <v>1878</v>
      </c>
      <c r="C15" s="29">
        <v>60</v>
      </c>
      <c r="D15" s="117">
        <v>3.3003300330033E-2</v>
      </c>
      <c r="E15" s="112">
        <f t="shared" si="0"/>
        <v>1.66495265789567E-2</v>
      </c>
    </row>
    <row r="16" spans="1:9" x14ac:dyDescent="0.25">
      <c r="A16" s="3" t="s">
        <v>48</v>
      </c>
      <c r="B16" s="34">
        <v>2330</v>
      </c>
      <c r="C16" s="29">
        <v>85</v>
      </c>
      <c r="D16" s="117">
        <v>3.7861915367483297E-2</v>
      </c>
      <c r="E16" s="111">
        <f t="shared" si="0"/>
        <v>2.065676087804532E-2</v>
      </c>
    </row>
    <row r="17" spans="1:5" x14ac:dyDescent="0.25">
      <c r="A17" s="3" t="s">
        <v>49</v>
      </c>
      <c r="B17" s="34">
        <v>10864</v>
      </c>
      <c r="C17" s="29">
        <v>713</v>
      </c>
      <c r="D17" s="117">
        <v>7.0239385282238206E-2</v>
      </c>
      <c r="E17" s="112">
        <f t="shared" si="0"/>
        <v>9.6315472179864539E-2</v>
      </c>
    </row>
    <row r="18" spans="1:5" x14ac:dyDescent="0.25">
      <c r="A18" s="3" t="s">
        <v>50</v>
      </c>
      <c r="B18" s="34">
        <v>2239</v>
      </c>
      <c r="C18" s="29">
        <v>239</v>
      </c>
      <c r="D18" s="117">
        <v>0.1195</v>
      </c>
      <c r="E18" s="112">
        <f t="shared" si="0"/>
        <v>1.9849994680662435E-2</v>
      </c>
    </row>
    <row r="19" spans="1:5" x14ac:dyDescent="0.25">
      <c r="A19" s="3" t="s">
        <v>51</v>
      </c>
      <c r="B19" s="34">
        <v>1892</v>
      </c>
      <c r="C19" s="29">
        <v>85</v>
      </c>
      <c r="D19" s="117">
        <v>4.7039291643608198E-2</v>
      </c>
      <c r="E19" s="112">
        <f t="shared" si="0"/>
        <v>1.6773644455477143E-2</v>
      </c>
    </row>
    <row r="20" spans="1:5" x14ac:dyDescent="0.25">
      <c r="A20" s="22" t="s">
        <v>52</v>
      </c>
      <c r="B20" s="33">
        <v>3162</v>
      </c>
      <c r="C20" s="27">
        <v>152</v>
      </c>
      <c r="D20" s="118">
        <v>5.0498338870431897E-2</v>
      </c>
      <c r="E20" s="111">
        <f t="shared" si="0"/>
        <v>2.8032908968403134E-2</v>
      </c>
    </row>
    <row r="21" spans="1:5" x14ac:dyDescent="0.25">
      <c r="A21" s="24" t="s">
        <v>53</v>
      </c>
      <c r="B21" s="32">
        <v>353</v>
      </c>
      <c r="C21" s="26">
        <v>1</v>
      </c>
      <c r="D21" s="119">
        <v>2.8409090909090901E-3</v>
      </c>
      <c r="E21" s="112">
        <f t="shared" si="0"/>
        <v>3.1295436008369091E-3</v>
      </c>
    </row>
    <row r="22" spans="1:5" x14ac:dyDescent="0.25">
      <c r="A22" s="3" t="s">
        <v>54</v>
      </c>
      <c r="B22" s="31">
        <v>1531</v>
      </c>
      <c r="C22" s="25">
        <v>140</v>
      </c>
      <c r="D22" s="120">
        <v>0.100647016534867</v>
      </c>
      <c r="E22" s="112">
        <f t="shared" si="0"/>
        <v>1.3573176353771411E-2</v>
      </c>
    </row>
    <row r="23" spans="1:5" x14ac:dyDescent="0.25">
      <c r="A23" s="3" t="s">
        <v>55</v>
      </c>
      <c r="B23" s="28">
        <v>14055</v>
      </c>
      <c r="C23" s="115">
        <v>1431</v>
      </c>
      <c r="D23" s="117">
        <v>0.113355513307985</v>
      </c>
      <c r="E23" s="112">
        <f t="shared" si="0"/>
        <v>0.12460548246391716</v>
      </c>
    </row>
    <row r="24" spans="1:5" x14ac:dyDescent="0.25">
      <c r="A24" s="3" t="s">
        <v>11</v>
      </c>
      <c r="B24" s="28">
        <v>112796</v>
      </c>
      <c r="C24" s="115">
        <v>7522</v>
      </c>
      <c r="D24" s="117">
        <v>7.1451640481030407E-2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98</v>
      </c>
      <c r="C28" s="124" t="s">
        <v>96</v>
      </c>
      <c r="D28" s="123" t="s">
        <v>97</v>
      </c>
    </row>
    <row r="29" spans="1:5" x14ac:dyDescent="0.25">
      <c r="A29" s="125" t="s">
        <v>7</v>
      </c>
      <c r="B29" s="128">
        <v>6953</v>
      </c>
      <c r="C29" s="134">
        <v>-431</v>
      </c>
      <c r="D29" s="140">
        <v>-5.8369447453954497E-2</v>
      </c>
      <c r="E29" s="111">
        <f>B29/$B$41</f>
        <v>0.40492691165336903</v>
      </c>
    </row>
    <row r="30" spans="1:5" x14ac:dyDescent="0.25">
      <c r="A30" s="121" t="s">
        <v>8</v>
      </c>
      <c r="B30" s="129">
        <v>4882</v>
      </c>
      <c r="C30" s="135">
        <v>-180</v>
      </c>
      <c r="D30" s="141">
        <v>-3.5559067562228402E-2</v>
      </c>
      <c r="E30" s="112">
        <f t="shared" ref="E30:E41" si="1">B30/$B$41</f>
        <v>0.28431658028070583</v>
      </c>
    </row>
    <row r="31" spans="1:5" x14ac:dyDescent="0.25">
      <c r="A31" s="121" t="s">
        <v>46</v>
      </c>
      <c r="B31" s="129">
        <v>27</v>
      </c>
      <c r="C31" s="135">
        <v>-3</v>
      </c>
      <c r="D31" s="141">
        <v>-0.1</v>
      </c>
      <c r="E31" s="112">
        <f t="shared" si="1"/>
        <v>1.5724186127773572E-3</v>
      </c>
    </row>
    <row r="32" spans="1:5" x14ac:dyDescent="0.25">
      <c r="A32" s="121" t="s">
        <v>47</v>
      </c>
      <c r="B32" s="129">
        <v>45</v>
      </c>
      <c r="C32" s="135">
        <v>-40</v>
      </c>
      <c r="D32" s="141">
        <v>-0.47058823529411797</v>
      </c>
      <c r="E32" s="112">
        <f t="shared" si="1"/>
        <v>2.6206976879622618E-3</v>
      </c>
    </row>
    <row r="33" spans="1:5" x14ac:dyDescent="0.25">
      <c r="A33" s="121" t="s">
        <v>48</v>
      </c>
      <c r="B33" s="129">
        <v>781</v>
      </c>
      <c r="C33" s="135">
        <v>-565</v>
      </c>
      <c r="D33" s="141">
        <v>-0.41976225854383398</v>
      </c>
      <c r="E33" s="111">
        <f t="shared" si="1"/>
        <v>4.5483664317745039E-2</v>
      </c>
    </row>
    <row r="34" spans="1:5" x14ac:dyDescent="0.25">
      <c r="A34" s="121" t="s">
        <v>49</v>
      </c>
      <c r="B34" s="129">
        <v>90</v>
      </c>
      <c r="C34" s="135">
        <v>-38</v>
      </c>
      <c r="D34" s="141">
        <v>-0.296875</v>
      </c>
      <c r="E34" s="112">
        <f t="shared" si="1"/>
        <v>5.2413953759245235E-3</v>
      </c>
    </row>
    <row r="35" spans="1:5" x14ac:dyDescent="0.25">
      <c r="A35" s="121" t="s">
        <v>50</v>
      </c>
      <c r="B35" s="129">
        <v>714</v>
      </c>
      <c r="C35" s="135">
        <v>-162</v>
      </c>
      <c r="D35" s="141">
        <v>-0.184931506849315</v>
      </c>
      <c r="E35" s="112">
        <f t="shared" si="1"/>
        <v>4.1581736649001222E-2</v>
      </c>
    </row>
    <row r="36" spans="1:5" x14ac:dyDescent="0.25">
      <c r="A36" s="121" t="s">
        <v>51</v>
      </c>
      <c r="B36" s="129">
        <v>315</v>
      </c>
      <c r="C36" s="135">
        <v>-71</v>
      </c>
      <c r="D36" s="141">
        <v>-0.18393782383419699</v>
      </c>
      <c r="E36" s="112">
        <f t="shared" si="1"/>
        <v>1.8344883815735832E-2</v>
      </c>
    </row>
    <row r="37" spans="1:5" x14ac:dyDescent="0.25">
      <c r="A37" s="124" t="s">
        <v>52</v>
      </c>
      <c r="B37" s="130">
        <v>1850</v>
      </c>
      <c r="C37" s="136">
        <v>575</v>
      </c>
      <c r="D37" s="142">
        <v>0.45098039215686297</v>
      </c>
      <c r="E37" s="111">
        <f t="shared" si="1"/>
        <v>0.10773979383844855</v>
      </c>
    </row>
    <row r="38" spans="1:5" x14ac:dyDescent="0.25">
      <c r="A38" s="127" t="s">
        <v>53</v>
      </c>
      <c r="B38" s="131">
        <v>91</v>
      </c>
      <c r="C38" s="137">
        <v>23</v>
      </c>
      <c r="D38" s="143">
        <v>0.33823529411764702</v>
      </c>
      <c r="E38" s="112">
        <f t="shared" si="1"/>
        <v>5.2996331023236849E-3</v>
      </c>
    </row>
    <row r="39" spans="1:5" x14ac:dyDescent="0.25">
      <c r="A39" s="121" t="s">
        <v>58</v>
      </c>
      <c r="B39" s="132">
        <v>713</v>
      </c>
      <c r="C39" s="138">
        <v>62</v>
      </c>
      <c r="D39" s="144">
        <v>9.5238095238095205E-2</v>
      </c>
      <c r="E39" s="112">
        <f t="shared" si="1"/>
        <v>4.1523498922602063E-2</v>
      </c>
    </row>
    <row r="40" spans="1:5" x14ac:dyDescent="0.25">
      <c r="A40" s="121" t="s">
        <v>55</v>
      </c>
      <c r="B40" s="133">
        <v>710</v>
      </c>
      <c r="C40" s="139">
        <v>-120</v>
      </c>
      <c r="D40" s="141">
        <v>-0.14457831325301199</v>
      </c>
      <c r="E40" s="112">
        <f t="shared" si="1"/>
        <v>4.134878574340458E-2</v>
      </c>
    </row>
    <row r="41" spans="1:5" x14ac:dyDescent="0.25">
      <c r="A41" s="121" t="s">
        <v>11</v>
      </c>
      <c r="B41" s="133">
        <v>17171</v>
      </c>
      <c r="C41" s="139">
        <v>-951</v>
      </c>
      <c r="D41" s="141">
        <v>-5.2477651473347299E-2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106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5962</v>
      </c>
      <c r="D46" s="165">
        <v>4715</v>
      </c>
      <c r="E46" s="173">
        <v>10677</v>
      </c>
    </row>
    <row r="47" spans="1:5" x14ac:dyDescent="0.25">
      <c r="A47" s="40"/>
      <c r="B47" s="148" t="s">
        <v>61</v>
      </c>
      <c r="C47" s="158">
        <v>196</v>
      </c>
      <c r="D47" s="166">
        <v>157</v>
      </c>
      <c r="E47" s="174">
        <v>353</v>
      </c>
    </row>
    <row r="48" spans="1:5" x14ac:dyDescent="0.25">
      <c r="A48" s="40"/>
      <c r="B48" s="148" t="s">
        <v>58</v>
      </c>
      <c r="C48" s="158">
        <v>526</v>
      </c>
      <c r="D48" s="166">
        <v>505</v>
      </c>
      <c r="E48" s="174">
        <v>1031</v>
      </c>
    </row>
    <row r="49" spans="1:5" x14ac:dyDescent="0.25">
      <c r="A49" s="40"/>
      <c r="B49" s="148" t="s">
        <v>62</v>
      </c>
      <c r="C49" s="158">
        <v>1804</v>
      </c>
      <c r="D49" s="166">
        <v>1574</v>
      </c>
      <c r="E49" s="174">
        <v>3378</v>
      </c>
    </row>
    <row r="50" spans="1:5" x14ac:dyDescent="0.25">
      <c r="A50" s="40"/>
      <c r="B50" s="153" t="s">
        <v>63</v>
      </c>
      <c r="C50" s="158">
        <v>263</v>
      </c>
      <c r="D50" s="166">
        <v>237</v>
      </c>
      <c r="E50" s="174">
        <v>500</v>
      </c>
    </row>
    <row r="51" spans="1:5" x14ac:dyDescent="0.25">
      <c r="A51" s="40"/>
      <c r="B51" s="155" t="s">
        <v>2</v>
      </c>
      <c r="C51" s="159">
        <v>8751</v>
      </c>
      <c r="D51" s="167">
        <v>7188</v>
      </c>
      <c r="E51" s="167">
        <v>15939</v>
      </c>
    </row>
    <row r="52" spans="1:5" x14ac:dyDescent="0.25">
      <c r="A52" s="146" t="s">
        <v>10</v>
      </c>
      <c r="B52" s="150" t="s">
        <v>64</v>
      </c>
      <c r="C52" s="160">
        <v>5018</v>
      </c>
      <c r="D52" s="168">
        <v>5846</v>
      </c>
      <c r="E52" s="174">
        <v>10864</v>
      </c>
    </row>
    <row r="53" spans="1:5" x14ac:dyDescent="0.25">
      <c r="A53" s="40"/>
      <c r="B53" s="148" t="s">
        <v>65</v>
      </c>
      <c r="C53" s="158">
        <v>435</v>
      </c>
      <c r="D53" s="166">
        <v>1804</v>
      </c>
      <c r="E53" s="174">
        <v>2239</v>
      </c>
    </row>
    <row r="54" spans="1:5" x14ac:dyDescent="0.25">
      <c r="A54" s="40"/>
      <c r="B54" s="148" t="s">
        <v>66</v>
      </c>
      <c r="C54" s="158">
        <v>1135</v>
      </c>
      <c r="D54" s="166">
        <v>757</v>
      </c>
      <c r="E54" s="174">
        <v>1892</v>
      </c>
    </row>
    <row r="55" spans="1:5" x14ac:dyDescent="0.25">
      <c r="A55" s="40"/>
      <c r="B55" s="153" t="s">
        <v>67</v>
      </c>
      <c r="C55" s="158">
        <v>1790</v>
      </c>
      <c r="D55" s="166">
        <v>1372</v>
      </c>
      <c r="E55" s="174">
        <v>3162</v>
      </c>
    </row>
    <row r="56" spans="1:5" x14ac:dyDescent="0.25">
      <c r="A56" s="40"/>
      <c r="B56" s="155" t="s">
        <v>10</v>
      </c>
      <c r="C56" s="159">
        <v>8378</v>
      </c>
      <c r="D56" s="167">
        <v>9779</v>
      </c>
      <c r="E56" s="167">
        <v>18157</v>
      </c>
    </row>
    <row r="57" spans="1:5" x14ac:dyDescent="0.25">
      <c r="A57" s="146" t="s">
        <v>9</v>
      </c>
      <c r="B57" s="150" t="s">
        <v>68</v>
      </c>
      <c r="C57" s="160">
        <v>1289</v>
      </c>
      <c r="D57" s="168">
        <v>1041</v>
      </c>
      <c r="E57" s="174">
        <v>2330</v>
      </c>
    </row>
    <row r="58" spans="1:5" x14ac:dyDescent="0.25">
      <c r="A58" s="40"/>
      <c r="B58" s="148" t="s">
        <v>69</v>
      </c>
      <c r="C58" s="158">
        <v>1111</v>
      </c>
      <c r="D58" s="166">
        <v>767</v>
      </c>
      <c r="E58" s="174">
        <v>1878</v>
      </c>
    </row>
    <row r="59" spans="1:5" x14ac:dyDescent="0.25">
      <c r="A59" s="40"/>
      <c r="B59" s="153" t="s">
        <v>70</v>
      </c>
      <c r="C59" s="158">
        <v>93</v>
      </c>
      <c r="D59" s="166">
        <v>555</v>
      </c>
      <c r="E59" s="174">
        <v>648</v>
      </c>
    </row>
    <row r="60" spans="1:5" x14ac:dyDescent="0.25">
      <c r="A60" s="40"/>
      <c r="B60" s="154" t="s">
        <v>9</v>
      </c>
      <c r="C60" s="161">
        <v>2493</v>
      </c>
      <c r="D60" s="169">
        <v>2363</v>
      </c>
      <c r="E60" s="169">
        <v>4856</v>
      </c>
    </row>
    <row r="61" spans="1:5" x14ac:dyDescent="0.25">
      <c r="A61" s="146" t="s">
        <v>8</v>
      </c>
      <c r="B61" s="154" t="s">
        <v>8</v>
      </c>
      <c r="C61" s="162">
        <v>7670</v>
      </c>
      <c r="D61" s="170">
        <v>13666</v>
      </c>
      <c r="E61" s="170">
        <v>21336</v>
      </c>
    </row>
    <row r="62" spans="1:5" x14ac:dyDescent="0.25">
      <c r="A62" s="147" t="s">
        <v>7</v>
      </c>
      <c r="B62" s="154" t="s">
        <v>7</v>
      </c>
      <c r="C62" s="162">
        <v>21103</v>
      </c>
      <c r="D62" s="170">
        <v>31202</v>
      </c>
      <c r="E62" s="170">
        <v>52305</v>
      </c>
    </row>
    <row r="63" spans="1:5" x14ac:dyDescent="0.25">
      <c r="A63" s="151" t="s">
        <v>71</v>
      </c>
      <c r="B63" s="154" t="s">
        <v>71</v>
      </c>
      <c r="C63" s="163">
        <v>103</v>
      </c>
      <c r="D63" s="171">
        <v>100</v>
      </c>
      <c r="E63" s="171">
        <v>203</v>
      </c>
    </row>
    <row r="64" spans="1:5" x14ac:dyDescent="0.25">
      <c r="A64" s="149" t="s">
        <v>11</v>
      </c>
      <c r="B64" s="40"/>
      <c r="C64" s="164">
        <v>48498</v>
      </c>
      <c r="D64" s="172">
        <v>64298</v>
      </c>
      <c r="E64" s="175">
        <v>112796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51" workbookViewId="0">
      <selection activeCell="F6" sqref="F6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102</v>
      </c>
    </row>
    <row r="3" spans="1:8" ht="15.75" x14ac:dyDescent="0.25">
      <c r="A3" s="75" t="s">
        <v>72</v>
      </c>
      <c r="D3" s="76"/>
      <c r="E3" s="176" t="str">
        <f>DWH!B3</f>
        <v>2024/Jul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5962</v>
      </c>
      <c r="D6" s="157">
        <f>DWH!D46</f>
        <v>4715</v>
      </c>
      <c r="E6" s="157">
        <f>DWH!E46</f>
        <v>10677</v>
      </c>
      <c r="G6" s="79"/>
      <c r="H6" s="78"/>
    </row>
    <row r="7" spans="1:8" x14ac:dyDescent="0.25">
      <c r="A7" s="40"/>
      <c r="B7" s="148" t="s">
        <v>61</v>
      </c>
      <c r="C7" s="157">
        <f>DWH!C47</f>
        <v>196</v>
      </c>
      <c r="D7" s="157">
        <f>DWH!D47</f>
        <v>157</v>
      </c>
      <c r="E7" s="157">
        <f>DWH!E47</f>
        <v>353</v>
      </c>
      <c r="G7" s="79"/>
      <c r="H7" s="78"/>
    </row>
    <row r="8" spans="1:8" x14ac:dyDescent="0.25">
      <c r="A8" s="40"/>
      <c r="B8" s="148" t="s">
        <v>58</v>
      </c>
      <c r="C8" s="157">
        <f>DWH!C48</f>
        <v>526</v>
      </c>
      <c r="D8" s="157">
        <f>DWH!D48</f>
        <v>505</v>
      </c>
      <c r="E8" s="157">
        <f>DWH!E48</f>
        <v>1031</v>
      </c>
      <c r="G8" s="79"/>
      <c r="H8" s="78"/>
    </row>
    <row r="9" spans="1:8" x14ac:dyDescent="0.25">
      <c r="A9" s="40"/>
      <c r="B9" s="148" t="s">
        <v>62</v>
      </c>
      <c r="C9" s="157">
        <f>DWH!C49</f>
        <v>1804</v>
      </c>
      <c r="D9" s="157">
        <f>DWH!D49</f>
        <v>1574</v>
      </c>
      <c r="E9" s="157">
        <f>DWH!E49</f>
        <v>3378</v>
      </c>
      <c r="G9" s="79"/>
      <c r="H9" s="78"/>
    </row>
    <row r="10" spans="1:8" x14ac:dyDescent="0.25">
      <c r="A10" s="40"/>
      <c r="B10" s="153" t="s">
        <v>63</v>
      </c>
      <c r="C10" s="157">
        <f>DWH!C50</f>
        <v>263</v>
      </c>
      <c r="D10" s="157">
        <f>DWH!D50</f>
        <v>237</v>
      </c>
      <c r="E10" s="157">
        <f>DWH!E50</f>
        <v>500</v>
      </c>
      <c r="G10" s="79"/>
      <c r="H10" s="78"/>
    </row>
    <row r="11" spans="1:8" x14ac:dyDescent="0.25">
      <c r="A11" s="40"/>
      <c r="B11" s="155" t="s">
        <v>2</v>
      </c>
      <c r="C11" s="157">
        <f>DWH!C51</f>
        <v>8751</v>
      </c>
      <c r="D11" s="157">
        <f>DWH!D51</f>
        <v>7188</v>
      </c>
      <c r="E11" s="157">
        <f>DWH!E51</f>
        <v>15939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5018</v>
      </c>
      <c r="D12" s="157">
        <f>DWH!D52</f>
        <v>5846</v>
      </c>
      <c r="E12" s="157">
        <f>DWH!E52</f>
        <v>10864</v>
      </c>
      <c r="G12" s="79"/>
      <c r="H12" s="78"/>
    </row>
    <row r="13" spans="1:8" x14ac:dyDescent="0.25">
      <c r="A13" s="40"/>
      <c r="B13" s="148" t="s">
        <v>65</v>
      </c>
      <c r="C13" s="157">
        <f>DWH!C53</f>
        <v>435</v>
      </c>
      <c r="D13" s="157">
        <f>DWH!D53</f>
        <v>1804</v>
      </c>
      <c r="E13" s="157">
        <f>DWH!E53</f>
        <v>2239</v>
      </c>
      <c r="G13" s="79"/>
      <c r="H13" s="78"/>
    </row>
    <row r="14" spans="1:8" x14ac:dyDescent="0.25">
      <c r="A14" s="40"/>
      <c r="B14" s="148" t="s">
        <v>66</v>
      </c>
      <c r="C14" s="157">
        <f>DWH!C54</f>
        <v>1135</v>
      </c>
      <c r="D14" s="157">
        <f>DWH!D54</f>
        <v>757</v>
      </c>
      <c r="E14" s="157">
        <f>DWH!E54</f>
        <v>1892</v>
      </c>
      <c r="G14" s="79"/>
      <c r="H14" s="78"/>
    </row>
    <row r="15" spans="1:8" x14ac:dyDescent="0.25">
      <c r="A15" s="40"/>
      <c r="B15" s="153" t="s">
        <v>67</v>
      </c>
      <c r="C15" s="157">
        <f>DWH!C55</f>
        <v>1790</v>
      </c>
      <c r="D15" s="157">
        <f>DWH!D55</f>
        <v>1372</v>
      </c>
      <c r="E15" s="157">
        <f>DWH!E55</f>
        <v>3162</v>
      </c>
      <c r="G15" s="79"/>
      <c r="H15" s="78"/>
    </row>
    <row r="16" spans="1:8" x14ac:dyDescent="0.25">
      <c r="A16" s="40"/>
      <c r="B16" s="155" t="s">
        <v>10</v>
      </c>
      <c r="C16" s="157">
        <f>DWH!C56</f>
        <v>8378</v>
      </c>
      <c r="D16" s="157">
        <f>DWH!D56</f>
        <v>9779</v>
      </c>
      <c r="E16" s="157">
        <f>DWH!E56</f>
        <v>18157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1289</v>
      </c>
      <c r="D17" s="157">
        <f>DWH!D57</f>
        <v>1041</v>
      </c>
      <c r="E17" s="157">
        <f>DWH!E57</f>
        <v>2330</v>
      </c>
      <c r="G17" s="79"/>
      <c r="H17" s="78"/>
    </row>
    <row r="18" spans="1:8" x14ac:dyDescent="0.25">
      <c r="A18" s="40"/>
      <c r="B18" s="148" t="s">
        <v>69</v>
      </c>
      <c r="C18" s="157">
        <f>DWH!C58</f>
        <v>1111</v>
      </c>
      <c r="D18" s="157">
        <f>DWH!D58</f>
        <v>767</v>
      </c>
      <c r="E18" s="157">
        <f>DWH!E58</f>
        <v>1878</v>
      </c>
      <c r="G18" s="79"/>
      <c r="H18" s="78"/>
    </row>
    <row r="19" spans="1:8" x14ac:dyDescent="0.25">
      <c r="A19" s="40"/>
      <c r="B19" s="153" t="s">
        <v>70</v>
      </c>
      <c r="C19" s="157">
        <f>DWH!C59</f>
        <v>93</v>
      </c>
      <c r="D19" s="157">
        <f>DWH!D59</f>
        <v>555</v>
      </c>
      <c r="E19" s="157">
        <f>DWH!E59</f>
        <v>648</v>
      </c>
      <c r="G19" s="79"/>
      <c r="H19" s="78"/>
    </row>
    <row r="20" spans="1:8" x14ac:dyDescent="0.25">
      <c r="A20" s="40"/>
      <c r="B20" s="154" t="s">
        <v>9</v>
      </c>
      <c r="C20" s="157">
        <f>DWH!C60</f>
        <v>2493</v>
      </c>
      <c r="D20" s="157">
        <f>DWH!D60</f>
        <v>2363</v>
      </c>
      <c r="E20" s="157">
        <f>DWH!E60</f>
        <v>4856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7670</v>
      </c>
      <c r="D21" s="157">
        <f>DWH!D61</f>
        <v>13666</v>
      </c>
      <c r="E21" s="157">
        <f>DWH!E61</f>
        <v>21336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21103</v>
      </c>
      <c r="D22" s="157">
        <f>DWH!D62</f>
        <v>31202</v>
      </c>
      <c r="E22" s="157">
        <f>DWH!E62</f>
        <v>52305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103</v>
      </c>
      <c r="D23" s="157">
        <f>DWH!D63</f>
        <v>100</v>
      </c>
      <c r="E23" s="157">
        <f>DWH!E63</f>
        <v>203</v>
      </c>
      <c r="G23" s="79"/>
      <c r="H23" s="78"/>
    </row>
    <row r="24" spans="1:8" x14ac:dyDescent="0.25">
      <c r="A24" s="149" t="s">
        <v>11</v>
      </c>
      <c r="B24" s="40"/>
      <c r="C24" s="157">
        <f>DWH!C64</f>
        <v>48498</v>
      </c>
      <c r="D24" s="157">
        <f>DWH!D64</f>
        <v>64298</v>
      </c>
      <c r="E24" s="157">
        <f>DWH!E64</f>
        <v>112796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109</v>
      </c>
      <c r="G26" s="79"/>
      <c r="H26" s="78"/>
    </row>
    <row r="27" spans="1:8" x14ac:dyDescent="0.25">
      <c r="C27" s="81" t="str">
        <f>CONCATENATE(C26,"    ",C35)</f>
        <v>Frauen    N = 48.498</v>
      </c>
      <c r="D27" s="81" t="str">
        <f>CONCATENATE(D26,"   ",D35)</f>
        <v>Männer *)   N = 64.298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0.43513134562249989</v>
      </c>
      <c r="D28" s="83">
        <f>D22/D$24</f>
        <v>0.48527170362997296</v>
      </c>
      <c r="E28" s="84">
        <f>E22/E$24</f>
        <v>0.46371325224298732</v>
      </c>
      <c r="G28" s="79"/>
      <c r="H28" s="78"/>
    </row>
    <row r="29" spans="1:8" x14ac:dyDescent="0.25">
      <c r="B29" t="s">
        <v>74</v>
      </c>
      <c r="C29" s="83">
        <f>C21/C$24</f>
        <v>0.15815085158150852</v>
      </c>
      <c r="D29" s="83">
        <f>D21/D$24</f>
        <v>0.21254160316028492</v>
      </c>
      <c r="E29" s="84">
        <f>E21/E$24</f>
        <v>0.18915564381715663</v>
      </c>
      <c r="G29" s="79"/>
      <c r="H29" s="78"/>
    </row>
    <row r="30" spans="1:8" x14ac:dyDescent="0.25">
      <c r="B30" t="s">
        <v>75</v>
      </c>
      <c r="C30" s="83">
        <f>C20/C$24</f>
        <v>5.1404181615736733E-2</v>
      </c>
      <c r="D30" s="83">
        <f>D20/D$24</f>
        <v>3.6750754300289276E-2</v>
      </c>
      <c r="E30" s="84">
        <f>E20/E$24</f>
        <v>4.3051172027376856E-2</v>
      </c>
      <c r="G30" s="85"/>
      <c r="H30" s="86"/>
    </row>
    <row r="31" spans="1:8" x14ac:dyDescent="0.25">
      <c r="B31" t="s">
        <v>76</v>
      </c>
      <c r="C31" s="83">
        <f>C12/C$24</f>
        <v>0.10346818425502083</v>
      </c>
      <c r="D31" s="83">
        <f>D12/D$24</f>
        <v>9.0920401878752055E-2</v>
      </c>
      <c r="E31" s="84">
        <f>E12/E$24</f>
        <v>9.6315472179864539E-2</v>
      </c>
    </row>
    <row r="32" spans="1:8" x14ac:dyDescent="0.25">
      <c r="B32" t="s">
        <v>77</v>
      </c>
      <c r="C32" s="83">
        <f>(C16-C12)/C$24</f>
        <v>6.9281207472473086E-2</v>
      </c>
      <c r="D32" s="83">
        <f>(D16-D12)/D$24</f>
        <v>6.116831005630035E-2</v>
      </c>
      <c r="E32" s="84">
        <f>(E16-E12)/E$24</f>
        <v>6.4656548104542716E-2</v>
      </c>
    </row>
    <row r="33" spans="2:11" x14ac:dyDescent="0.25">
      <c r="B33" t="s">
        <v>78</v>
      </c>
      <c r="C33" s="83">
        <f>C11/$C$24</f>
        <v>0.18044043053321787</v>
      </c>
      <c r="D33" s="83">
        <f>D11/D$24</f>
        <v>0.1117919686459921</v>
      </c>
      <c r="E33" s="84">
        <f>E11/E$24</f>
        <v>0.14130820241852549</v>
      </c>
    </row>
    <row r="34" spans="2:11" x14ac:dyDescent="0.25">
      <c r="C34" s="87">
        <f>SUM(C28:C33)</f>
        <v>0.99787620108045705</v>
      </c>
      <c r="D34" s="87">
        <f>SUM(D28:D33)</f>
        <v>0.99844474167159158</v>
      </c>
      <c r="E34" s="87">
        <f>SUM(E28:E33)</f>
        <v>0.99820029079045358</v>
      </c>
    </row>
    <row r="35" spans="2:11" x14ac:dyDescent="0.25">
      <c r="C35" s="88" t="str">
        <f>CONCATENATE("N = ",TEXT(C24,"#.##0"))</f>
        <v>N = 48.498</v>
      </c>
      <c r="D35" s="88" t="str">
        <f>CONCATENATE("N = ",TEXT(D24,"#.##0"))</f>
        <v>N = 64.298</v>
      </c>
      <c r="E35" s="89" t="str">
        <f>CONCATENATE("N=",TEXT(E24,"#.##0"))</f>
        <v>N=112.796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52305</v>
      </c>
      <c r="D41" s="95">
        <f>C41/$C$55</f>
        <v>0.46371325224298732</v>
      </c>
      <c r="J41" s="94"/>
      <c r="K41" s="95"/>
    </row>
    <row r="42" spans="2:11" x14ac:dyDescent="0.25">
      <c r="B42" s="96" t="s">
        <v>74</v>
      </c>
      <c r="C42" s="97">
        <f>E21</f>
        <v>21336</v>
      </c>
      <c r="D42" s="95">
        <f t="shared" ref="D42:D54" si="0">C42/$C$55</f>
        <v>0.18915564381715663</v>
      </c>
      <c r="J42" s="94"/>
      <c r="K42" s="95"/>
    </row>
    <row r="43" spans="2:11" x14ac:dyDescent="0.25">
      <c r="B43" s="96" t="s">
        <v>81</v>
      </c>
      <c r="C43" s="97">
        <f>E19</f>
        <v>648</v>
      </c>
      <c r="D43" s="95">
        <f t="shared" si="0"/>
        <v>5.7448845703748364E-3</v>
      </c>
      <c r="J43" s="94"/>
      <c r="K43" s="95"/>
    </row>
    <row r="44" spans="2:11" x14ac:dyDescent="0.25">
      <c r="B44" s="96" t="s">
        <v>82</v>
      </c>
      <c r="C44" s="97">
        <f>E18</f>
        <v>1878</v>
      </c>
      <c r="D44" s="95">
        <f t="shared" si="0"/>
        <v>1.66495265789567E-2</v>
      </c>
      <c r="J44" s="94"/>
      <c r="K44" s="95"/>
    </row>
    <row r="45" spans="2:11" x14ac:dyDescent="0.25">
      <c r="B45" s="96" t="s">
        <v>48</v>
      </c>
      <c r="C45" s="97">
        <f>E17</f>
        <v>2330</v>
      </c>
      <c r="D45" s="95">
        <f t="shared" si="0"/>
        <v>2.065676087804532E-2</v>
      </c>
      <c r="J45" s="94"/>
      <c r="K45" s="95"/>
    </row>
    <row r="46" spans="2:11" x14ac:dyDescent="0.25">
      <c r="B46" s="96" t="s">
        <v>76</v>
      </c>
      <c r="C46" s="97">
        <f>E12</f>
        <v>10864</v>
      </c>
      <c r="D46" s="95">
        <f t="shared" si="0"/>
        <v>9.6315472179864539E-2</v>
      </c>
      <c r="J46" s="94"/>
      <c r="K46" s="95"/>
    </row>
    <row r="47" spans="2:11" x14ac:dyDescent="0.25">
      <c r="B47" s="96" t="s">
        <v>83</v>
      </c>
      <c r="C47" s="97">
        <f>E13</f>
        <v>2239</v>
      </c>
      <c r="D47" s="95">
        <f t="shared" si="0"/>
        <v>1.9849994680662435E-2</v>
      </c>
      <c r="J47" s="94"/>
      <c r="K47" s="95"/>
    </row>
    <row r="48" spans="2:11" x14ac:dyDescent="0.25">
      <c r="B48" s="96" t="s">
        <v>84</v>
      </c>
      <c r="C48" s="97">
        <f>E14</f>
        <v>1892</v>
      </c>
      <c r="D48" s="95">
        <f t="shared" si="0"/>
        <v>1.6773644455477143E-2</v>
      </c>
      <c r="J48" s="94"/>
      <c r="K48" s="95"/>
    </row>
    <row r="49" spans="2:11" x14ac:dyDescent="0.25">
      <c r="B49" s="96" t="s">
        <v>52</v>
      </c>
      <c r="C49" s="97">
        <f>E15</f>
        <v>3162</v>
      </c>
      <c r="D49" s="95">
        <f t="shared" si="0"/>
        <v>2.8032908968403134E-2</v>
      </c>
      <c r="J49" s="94"/>
      <c r="K49" s="95"/>
    </row>
    <row r="50" spans="2:11" x14ac:dyDescent="0.25">
      <c r="B50" s="96" t="s">
        <v>85</v>
      </c>
      <c r="C50" s="97">
        <f>E7</f>
        <v>353</v>
      </c>
      <c r="D50" s="95">
        <f t="shared" si="0"/>
        <v>3.1295436008369091E-3</v>
      </c>
      <c r="J50" s="94"/>
      <c r="K50" s="95"/>
    </row>
    <row r="51" spans="2:11" x14ac:dyDescent="0.25">
      <c r="B51" s="96" t="s">
        <v>58</v>
      </c>
      <c r="C51" s="97">
        <f>E8+E10</f>
        <v>1531</v>
      </c>
      <c r="D51" s="95">
        <f t="shared" si="0"/>
        <v>1.3573176353771411E-2</v>
      </c>
      <c r="J51" s="94"/>
      <c r="K51" s="95"/>
    </row>
    <row r="52" spans="2:11" x14ac:dyDescent="0.25">
      <c r="B52" s="96" t="s">
        <v>55</v>
      </c>
      <c r="C52" s="97">
        <f>E6+E9</f>
        <v>14055</v>
      </c>
      <c r="D52" s="95">
        <f t="shared" si="0"/>
        <v>0.12460548246391716</v>
      </c>
      <c r="J52" s="94"/>
      <c r="K52" s="95"/>
    </row>
    <row r="53" spans="2:11" x14ac:dyDescent="0.25">
      <c r="B53" s="96" t="s">
        <v>86</v>
      </c>
      <c r="C53" s="97">
        <f>E23</f>
        <v>203</v>
      </c>
      <c r="D53" s="95">
        <f t="shared" si="0"/>
        <v>1.7997092095464377E-3</v>
      </c>
      <c r="J53" s="94"/>
      <c r="K53" s="95"/>
    </row>
    <row r="54" spans="2:11" ht="15.75" thickBot="1" x14ac:dyDescent="0.3">
      <c r="B54" s="98" t="s">
        <v>23</v>
      </c>
      <c r="C54" s="99">
        <f>E24</f>
        <v>112796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112796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F6" sqref="F6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104</v>
      </c>
      <c r="F2" s="101"/>
      <c r="G2" s="101"/>
      <c r="H2" s="101"/>
    </row>
    <row r="4" spans="1:8" x14ac:dyDescent="0.25">
      <c r="B4" s="203">
        <v>45474</v>
      </c>
      <c r="C4" s="203">
        <v>45108</v>
      </c>
    </row>
    <row r="5" spans="1:8" x14ac:dyDescent="0.25">
      <c r="A5" s="202" t="s">
        <v>7</v>
      </c>
      <c r="B5" s="199">
        <v>0.28769399562856557</v>
      </c>
      <c r="C5" s="199">
        <v>0.28963940442452668</v>
      </c>
      <c r="E5" s="102"/>
      <c r="G5" s="200"/>
      <c r="H5" s="103"/>
    </row>
    <row r="6" spans="1:8" x14ac:dyDescent="0.25">
      <c r="A6" s="202" t="s">
        <v>8</v>
      </c>
      <c r="B6" s="199">
        <v>0.10826506885908047</v>
      </c>
      <c r="C6" s="199">
        <v>0.10001006931914547</v>
      </c>
      <c r="G6" s="201"/>
    </row>
    <row r="7" spans="1:8" x14ac:dyDescent="0.25">
      <c r="A7" s="202" t="s">
        <v>75</v>
      </c>
      <c r="B7" s="199">
        <v>7.1368746339021308E-2</v>
      </c>
      <c r="C7" s="199">
        <v>5.773704467773335E-2</v>
      </c>
      <c r="G7" s="201"/>
    </row>
    <row r="8" spans="1:8" x14ac:dyDescent="0.25">
      <c r="A8" s="202" t="s">
        <v>76</v>
      </c>
      <c r="B8" s="199">
        <v>8.6538071160486688E-2</v>
      </c>
      <c r="C8" s="199">
        <v>9.1055895676498952E-2</v>
      </c>
      <c r="G8" s="201"/>
    </row>
    <row r="9" spans="1:8" x14ac:dyDescent="0.25">
      <c r="A9" s="202" t="s">
        <v>77</v>
      </c>
      <c r="B9" s="199">
        <v>6.4373552563046277E-2</v>
      </c>
      <c r="C9" s="199">
        <v>6.0020372048322411E-2</v>
      </c>
      <c r="G9" s="201"/>
    </row>
    <row r="10" spans="1:8" x14ac:dyDescent="0.25">
      <c r="A10" s="202" t="s">
        <v>88</v>
      </c>
      <c r="B10" s="199">
        <v>4.4695586478615545E-2</v>
      </c>
      <c r="C10" s="199">
        <v>4.1619953782022871E-2</v>
      </c>
      <c r="G10" s="201"/>
    </row>
    <row r="11" spans="1:8" x14ac:dyDescent="0.25">
      <c r="A11" s="202" t="s">
        <v>89</v>
      </c>
      <c r="B11" s="199">
        <v>0.108190544885</v>
      </c>
      <c r="C11" s="199">
        <v>0.102730896653</v>
      </c>
      <c r="G11" s="201"/>
    </row>
    <row r="12" spans="1:8" x14ac:dyDescent="0.25">
      <c r="G12" s="201"/>
    </row>
    <row r="13" spans="1:8" x14ac:dyDescent="0.25">
      <c r="B13" s="90" t="s">
        <v>79</v>
      </c>
    </row>
    <row r="15" spans="1:8" ht="30" x14ac:dyDescent="0.25">
      <c r="C15" s="113">
        <f>B4</f>
        <v>45474</v>
      </c>
      <c r="D15" s="104" t="s">
        <v>89</v>
      </c>
      <c r="E15" s="113">
        <f>C4</f>
        <v>45108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0.28769399562856557</v>
      </c>
      <c r="D16" s="105">
        <f>B11</f>
        <v>0.108190544885</v>
      </c>
      <c r="E16" s="105">
        <f t="shared" ref="E16:E21" si="1">C5</f>
        <v>0.28963940442452668</v>
      </c>
      <c r="F16" s="105">
        <f>C11</f>
        <v>0.102730896653</v>
      </c>
    </row>
    <row r="17" spans="2:6" x14ac:dyDescent="0.25">
      <c r="B17" t="s">
        <v>8</v>
      </c>
      <c r="C17" s="105">
        <f t="shared" si="0"/>
        <v>0.10826506885908047</v>
      </c>
      <c r="D17" s="105">
        <f>B11</f>
        <v>0.108190544885</v>
      </c>
      <c r="E17" s="105">
        <f t="shared" si="1"/>
        <v>0.10001006931914547</v>
      </c>
      <c r="F17" s="105">
        <f>C11</f>
        <v>0.102730896653</v>
      </c>
    </row>
    <row r="18" spans="2:6" x14ac:dyDescent="0.25">
      <c r="B18" t="s">
        <v>75</v>
      </c>
      <c r="C18" s="105">
        <f t="shared" si="0"/>
        <v>7.1368746339021308E-2</v>
      </c>
      <c r="D18" s="105">
        <f>B11</f>
        <v>0.108190544885</v>
      </c>
      <c r="E18" s="105">
        <f t="shared" si="1"/>
        <v>5.773704467773335E-2</v>
      </c>
      <c r="F18" s="105">
        <f>C11</f>
        <v>0.102730896653</v>
      </c>
    </row>
    <row r="19" spans="2:6" x14ac:dyDescent="0.25">
      <c r="B19" t="s">
        <v>76</v>
      </c>
      <c r="C19" s="105">
        <f t="shared" si="0"/>
        <v>8.6538071160486688E-2</v>
      </c>
      <c r="D19" s="105">
        <f>B11</f>
        <v>0.108190544885</v>
      </c>
      <c r="E19" s="105">
        <f t="shared" si="1"/>
        <v>9.1055895676498952E-2</v>
      </c>
      <c r="F19" s="105">
        <f>C11</f>
        <v>0.102730896653</v>
      </c>
    </row>
    <row r="20" spans="2:6" x14ac:dyDescent="0.25">
      <c r="B20" t="s">
        <v>77</v>
      </c>
      <c r="C20" s="105">
        <f t="shared" si="0"/>
        <v>6.4373552563046277E-2</v>
      </c>
      <c r="D20" s="105">
        <f>B11</f>
        <v>0.108190544885</v>
      </c>
      <c r="E20" s="105">
        <f t="shared" si="1"/>
        <v>6.0020372048322411E-2</v>
      </c>
      <c r="F20" s="105">
        <f>C11</f>
        <v>0.102730896653</v>
      </c>
    </row>
    <row r="21" spans="2:6" x14ac:dyDescent="0.25">
      <c r="B21" t="s">
        <v>88</v>
      </c>
      <c r="C21" s="105">
        <f t="shared" si="0"/>
        <v>4.4695586478615545E-2</v>
      </c>
      <c r="D21" s="105">
        <f>B11</f>
        <v>0.108190544885</v>
      </c>
      <c r="E21" s="105">
        <f t="shared" si="1"/>
        <v>4.1619953782022871E-2</v>
      </c>
      <c r="F21" s="105">
        <f>C11</f>
        <v>0.102730896653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2024-08-20T07:57:13Z</dcterms:modified>
</cp:coreProperties>
</file>