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xr:revisionPtr revIDLastSave="0" documentId="13_ncr:1_{4AFDABA1-3BE9-4FCC-A2D2-1D42B97DA992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<sst xmlns="http://schemas.openxmlformats.org/spreadsheetml/2006/main" count="208" uniqueCount="114">
  <si>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</si>
  <si>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</si>
  <si>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</si>
  <si>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</si>
  <si>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</si>
  <si>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</si>
  <si>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</si>
  <si>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</si>
  <si>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</si>
  <si>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</si>
  <si>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</si>
  <si>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</si>
  <si>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</si>
  <si>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</si>
  <si>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</si>
  <si>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</si>
  <si>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</si>
  <si>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</si>
  <si>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</si>
  <si>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</si>
  <si>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</si>
  <si>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</si>
  <si>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</si>
  <si>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</si>
  <si>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</si>
  <si>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</si>
  <si>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</si>
  <si>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</si>
  <si>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</si>
  <si>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</si>
  <si>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</si>
  <si>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</si>
  <si>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</si>
  <si>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</si>
  <si>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</si>
  <si>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</si>
  <si>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</si>
  <si>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</si>
  <si>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</si>
  <si>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</si>
  <si>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</si>
  <si>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</si>
  <si>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</si>
  <si>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</si>
  <si>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</si>
  <si>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</si>
  <si>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</si>
  <si>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</si>
  <si>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</si>
  <si>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</si>
  <si>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</si>
  <si>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</si>
  <si>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</si>
  <si>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</si>
  <si>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</si>
  <si>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</si>
  <si>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</si>
  <si>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</si>
  <si>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</si>
  <si>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</si>
  <si>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</si>
  <si>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</si>
  <si>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</si>
  <si>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</si>
  <si>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</si>
  <si>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</si>
  <si>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</si>
  <si>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</si>
  <si>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</si>
  <si>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</si>
  <si>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</si>
  <si>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</si>
  <si>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</si>
  <si>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</si>
  <si>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</si>
  <si>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</si>
  <si>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</si>
  <si>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</si>
  <si>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</si>
  <si>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</si>
  <si>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</si>
  <si>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</si>
  <si>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</si>
  <si>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</si>
  <si>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</si>
  <si>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</si>
  <si>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</si>
  <si>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</si>
  <si>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</si>
  <si>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</si>
  <si>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</si>
  <si>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</si>
  <si>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</si>
  <si>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</si>
  <si>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</si>
  <si>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</si>
  <si>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</si>
  <si>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</si>
  <si>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</si>
  <si>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</si>
  <si>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</si>
  <si>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</si>
  <si>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</si>
  <si>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</si>
  <si>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</si>
  <si>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</si>
  <si>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</si>
  <si>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</si>
  <si>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</si>
  <si>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</si>
  <si>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</si>
  <si>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2024/Jun</t>
  </si>
  <si>
    <r>
      <t xml:space="preserve">47,6% der arbeitslosen Personen hat lediglich Pflichtschulausbildung, 18,7% verfügen über einen Lehrabschluss; in Summe weisen 66,3% aller arbeitslosen Personen maximal Lehrausbildung auf. </t>
    </r>
    <r>
      <rPr>
        <sz val="11"/>
        <rFont val="Calibri"/>
        <family val="2"/>
      </rPr>
      <t>Personen mit Lehrabschluss sind allerdings im Vorteil: 27,8% der (sofort verfügbaren) offenen Stellen verlangt diese Qualifikation.</t>
    </r>
  </si>
  <si>
    <t>Bei der differenzierten Betrachtung arbeitsloser Personen nach Geschlecht zeigt sich ein Unterschied beim Anteil von Personen mit Pflichtschulausbildung (Männer: 49,3%, Frauen: 45,3%), noch deutlicher ist der Unterschied beim Anteil von Personen mit Lehrabschluss: 15,4% der arbeitslosen Frauen, aber 21,2%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</si>
</sst>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</cellStyleXfs>
  <cellXfs count="21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0" fillId="0" borderId="10" xfId="0" applyBorder="1"/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17" fontId="0" fillId="0" borderId="85" xfId="0" applyNumberFormat="1" applyBorder="1"/>
    <xf numFmtId="165" fontId="1" fillId="0" borderId="86" xfId="1" applyNumberFormat="1" applyFont="1" applyBorder="1"/>
    <xf numFmtId="165" fontId="1" fillId="0" borderId="87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1" fillId="0" borderId="90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47.903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0.45285263970941275</c:v>
                </c:pt>
                <c:pt idx="1">
                  <c:v>0.15414483435275453</c:v>
                </c:pt>
                <c:pt idx="2">
                  <c:v>5.0978018078199697E-2</c:v>
                </c:pt>
                <c:pt idx="3">
                  <c:v>0.10137152161660021</c:v>
                </c:pt>
                <c:pt idx="4">
                  <c:v>6.7073043441955624E-2</c:v>
                </c:pt>
                <c:pt idx="5">
                  <c:v>0.17184727470095817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63.571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0.49291343537147442</c:v>
                </c:pt>
                <c:pt idx="1">
                  <c:v>0.21162165138191943</c:v>
                </c:pt>
                <c:pt idx="2">
                  <c:v>3.702946311997609E-2</c:v>
                </c:pt>
                <c:pt idx="3">
                  <c:v>9.1189378804800936E-2</c:v>
                </c:pt>
                <c:pt idx="4">
                  <c:v>5.8517248430888298E-2</c:v>
                </c:pt>
                <c:pt idx="5">
                  <c:v>0.1072973525664218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0.2911238889022098</c:v>
                </c:pt>
                <c:pt idx="1">
                  <c:v>0.10628130494347211</c:v>
                </c:pt>
                <c:pt idx="2">
                  <c:v>7.0742834364022955E-2</c:v>
                </c:pt>
                <c:pt idx="3">
                  <c:v>8.5229932429240818E-2</c:v>
                </c:pt>
                <c:pt idx="4">
                  <c:v>6.1561216216129679E-2</c:v>
                </c:pt>
                <c:pt idx="5">
                  <c:v>4.2435951880041373E-2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0.2932059217560094</c:v>
                </c:pt>
                <c:pt idx="1">
                  <c:v>9.8870868393590883E-2</c:v>
                </c:pt>
                <c:pt idx="2">
                  <c:v>5.6359095177379866E-2</c:v>
                </c:pt>
                <c:pt idx="3">
                  <c:v>8.9108591263162035E-2</c:v>
                </c:pt>
                <c:pt idx="4">
                  <c:v>5.8072269474357598E-2</c:v>
                </c:pt>
                <c:pt idx="5">
                  <c:v>3.8853291499121326E-2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0.107340634198</c:v>
                </c:pt>
                <c:pt idx="1">
                  <c:v>0.107340634198</c:v>
                </c:pt>
                <c:pt idx="2">
                  <c:v>0.107340634198</c:v>
                </c:pt>
                <c:pt idx="3">
                  <c:v>0.107340634198</c:v>
                </c:pt>
                <c:pt idx="4">
                  <c:v>0.107340634198</c:v>
                </c:pt>
                <c:pt idx="5">
                  <c:v>0.107340634198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0.101847199385</c:v>
                </c:pt>
                <c:pt idx="1">
                  <c:v>0.101847199385</c:v>
                </c:pt>
                <c:pt idx="2">
                  <c:v>0.101847199385</c:v>
                </c:pt>
                <c:pt idx="3">
                  <c:v>0.101847199385</c:v>
                </c:pt>
                <c:pt idx="4">
                  <c:v>0.101847199385</c:v>
                </c:pt>
                <c:pt idx="5">
                  <c:v>0.101847199385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47.903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0.45285263970941275</c:v>
                </c:pt>
                <c:pt idx="1">
                  <c:v>0.15414483435275453</c:v>
                </c:pt>
                <c:pt idx="2">
                  <c:v>5.0978018078199697E-2</c:v>
                </c:pt>
                <c:pt idx="3">
                  <c:v>0.10137152161660021</c:v>
                </c:pt>
                <c:pt idx="4">
                  <c:v>6.7073043441955624E-2</c:v>
                </c:pt>
                <c:pt idx="5">
                  <c:v>0.17184727470095817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63.571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0.49291343537147442</c:v>
                </c:pt>
                <c:pt idx="1">
                  <c:v>0.21162165138191943</c:v>
                </c:pt>
                <c:pt idx="2">
                  <c:v>3.702946311997609E-2</c:v>
                </c:pt>
                <c:pt idx="3">
                  <c:v>9.1189378804800936E-2</c:v>
                </c:pt>
                <c:pt idx="4">
                  <c:v>5.8517248430888298E-2</c:v>
                </c:pt>
                <c:pt idx="5">
                  <c:v>0.1072973525664218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0.2911238889022098</c:v>
                </c:pt>
                <c:pt idx="1">
                  <c:v>0.10628130494347211</c:v>
                </c:pt>
                <c:pt idx="2">
                  <c:v>7.0742834364022955E-2</c:v>
                </c:pt>
                <c:pt idx="3">
                  <c:v>8.5229932429240818E-2</c:v>
                </c:pt>
                <c:pt idx="4">
                  <c:v>6.1561216216129679E-2</c:v>
                </c:pt>
                <c:pt idx="5">
                  <c:v>4.2435951880041373E-2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0.2932059217560094</c:v>
                </c:pt>
                <c:pt idx="1">
                  <c:v>9.8870868393590883E-2</c:v>
                </c:pt>
                <c:pt idx="2">
                  <c:v>5.6359095177379866E-2</c:v>
                </c:pt>
                <c:pt idx="3">
                  <c:v>8.9108591263162035E-2</c:v>
                </c:pt>
                <c:pt idx="4">
                  <c:v>5.8072269474357598E-2</c:v>
                </c:pt>
                <c:pt idx="5">
                  <c:v>3.8853291499121326E-2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0.107340634198</c:v>
                </c:pt>
                <c:pt idx="1">
                  <c:v>0.107340634198</c:v>
                </c:pt>
                <c:pt idx="2">
                  <c:v>0.107340634198</c:v>
                </c:pt>
                <c:pt idx="3">
                  <c:v>0.107340634198</c:v>
                </c:pt>
                <c:pt idx="4">
                  <c:v>0.107340634198</c:v>
                </c:pt>
                <c:pt idx="5">
                  <c:v>0.107340634198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0.101847199385</c:v>
                </c:pt>
                <c:pt idx="1">
                  <c:v>0.101847199385</c:v>
                </c:pt>
                <c:pt idx="2">
                  <c:v>0.101847199385</c:v>
                </c:pt>
                <c:pt idx="3">
                  <c:v>0.101847199385</c:v>
                </c:pt>
                <c:pt idx="4">
                  <c:v>0.101847199385</c:v>
                </c:pt>
                <c:pt idx="5">
                  <c:v>0.101847199385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97</xdr:row>
      <xdr:rowOff>86591</xdr:rowOff>
    </xdr:from>
    <xdr:to>
      <xdr:col>4</xdr:col>
      <xdr:colOff>701386</xdr:colOff>
      <xdr:row>118</xdr:row>
      <xdr:rowOff>170765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4FA8384-42C8-2F09-E094-712C5120A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110864"/>
          <a:ext cx="5836227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B23" sqref="B23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9" t="s">
        <v>110</v>
      </c>
      <c r="B1" s="44"/>
      <c r="C1" s="44"/>
      <c r="D1" s="44"/>
      <c r="E1" s="44"/>
    </row>
    <row r="2" spans="1:5" ht="21" x14ac:dyDescent="0.35">
      <c r="A2" s="209"/>
      <c r="B2" s="114">
        <f>Diagramm_ALQ!B4</f>
        <v>45444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12" t="s">
        <v>105</v>
      </c>
      <c r="B5" s="212"/>
      <c r="C5" s="212"/>
      <c r="D5" s="212"/>
      <c r="E5" s="21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111474</v>
      </c>
      <c r="C12" s="67"/>
      <c r="D12" s="66">
        <f>DWH!F5</f>
        <v>7289</v>
      </c>
      <c r="E12" s="106">
        <f>DWH!G5</f>
        <v>6.9962086672745602E-2</v>
      </c>
    </row>
    <row r="13" spans="1:5" s="61" customFormat="1" ht="15.75" x14ac:dyDescent="0.25">
      <c r="A13" s="63" t="s">
        <v>16</v>
      </c>
      <c r="B13" s="69">
        <f>DWH!E6</f>
        <v>47903</v>
      </c>
      <c r="C13" s="70"/>
      <c r="D13" s="69">
        <f>DWH!F6</f>
        <v>2532</v>
      </c>
      <c r="E13" s="107">
        <f>DWH!G6</f>
        <v>5.58065724802186E-2</v>
      </c>
    </row>
    <row r="14" spans="1:5" s="61" customFormat="1" ht="15.75" x14ac:dyDescent="0.25">
      <c r="A14" s="63" t="s">
        <v>107</v>
      </c>
      <c r="B14" s="69">
        <f>DWH!E7</f>
        <v>63571</v>
      </c>
      <c r="C14" s="70"/>
      <c r="D14" s="69">
        <f>DWH!F7</f>
        <v>4757</v>
      </c>
      <c r="E14" s="107">
        <f>DWH!G7</f>
        <v>8.0882102900669897E-2</v>
      </c>
    </row>
    <row r="15" spans="1:5" s="61" customFormat="1" ht="15.75" x14ac:dyDescent="0.25">
      <c r="A15" s="64" t="s">
        <v>17</v>
      </c>
      <c r="B15" s="66">
        <f>DWH!B5</f>
        <v>927033</v>
      </c>
      <c r="C15" s="67"/>
      <c r="D15" s="66">
        <f>DWH!C5</f>
        <v>8264</v>
      </c>
      <c r="E15" s="106">
        <f>DWH!D5</f>
        <v>8.9946439202889996E-3</v>
      </c>
    </row>
    <row r="16" spans="1:5" s="61" customFormat="1" ht="15.75" x14ac:dyDescent="0.25">
      <c r="A16" s="63" t="s">
        <v>16</v>
      </c>
      <c r="B16" s="69">
        <f>DWH!B6</f>
        <v>449104</v>
      </c>
      <c r="C16" s="70"/>
      <c r="D16" s="69">
        <f>DWH!C6</f>
        <v>6040</v>
      </c>
      <c r="E16" s="107">
        <f>DWH!D6</f>
        <v>1.3632342054420999E-2</v>
      </c>
    </row>
    <row r="17" spans="1:8" s="61" customFormat="1" ht="15.75" x14ac:dyDescent="0.25">
      <c r="A17" s="63" t="s">
        <v>107</v>
      </c>
      <c r="B17" s="69">
        <f>DWH!B7</f>
        <v>477929</v>
      </c>
      <c r="C17" s="70"/>
      <c r="D17" s="69">
        <f>DWH!C7</f>
        <v>2224</v>
      </c>
      <c r="E17" s="107">
        <f>DWH!D7</f>
        <v>4.6751663320755499E-3</v>
      </c>
    </row>
    <row r="18" spans="1:8" s="61" customFormat="1" ht="15.75" x14ac:dyDescent="0.25">
      <c r="A18" s="64" t="s">
        <v>18</v>
      </c>
      <c r="B18" s="68">
        <f>DWH!H5</f>
        <v>0.107340634198903</v>
      </c>
      <c r="C18" s="67"/>
      <c r="D18" s="68">
        <f>DWH!I5</f>
        <v>5.4934348135932398E-3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9.6382948328695595E-2</v>
      </c>
      <c r="C19" s="70"/>
      <c r="D19" s="71">
        <f>DWH!I6</f>
        <v>3.49238970779411E-3</v>
      </c>
      <c r="E19" s="178" t="s">
        <v>44</v>
      </c>
    </row>
    <row r="20" spans="1:8" s="61" customFormat="1" ht="15.75" x14ac:dyDescent="0.25">
      <c r="A20" s="63" t="s">
        <v>107</v>
      </c>
      <c r="B20" s="71">
        <f>DWH!H7</f>
        <v>0.117397968605725</v>
      </c>
      <c r="C20" s="70"/>
      <c r="D20" s="71">
        <f>DWH!I7</f>
        <v>7.3663326863281503E-3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4" t="s">
        <v>20</v>
      </c>
      <c r="C25" s="214"/>
      <c r="D25" s="214" t="s">
        <v>21</v>
      </c>
      <c r="E25" s="214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111474</v>
      </c>
      <c r="C29" s="187">
        <f>DWH!E24</f>
        <v>1</v>
      </c>
      <c r="D29" s="186">
        <f>DWH!B41</f>
        <v>18090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53028</v>
      </c>
      <c r="C30" s="191">
        <f>DWH!E12</f>
        <v>0.4756983691264331</v>
      </c>
      <c r="D30" s="190">
        <f>DWH!B29</f>
        <v>7501</v>
      </c>
      <c r="E30" s="192">
        <f>DWH!E29</f>
        <v>0.41464897733554451</v>
      </c>
      <c r="G30" s="197"/>
      <c r="H30" s="197"/>
    </row>
    <row r="31" spans="1:8" s="42" customFormat="1" x14ac:dyDescent="0.2">
      <c r="A31" s="193" t="s">
        <v>25</v>
      </c>
      <c r="B31" s="190">
        <f>DWH!B13</f>
        <v>20837</v>
      </c>
      <c r="C31" s="191">
        <f>DWH!E13</f>
        <v>0.18692251107881658</v>
      </c>
      <c r="D31" s="190">
        <f>DWH!B30</f>
        <v>5030</v>
      </c>
      <c r="E31" s="192">
        <f>DWH!E30</f>
        <v>0.27805417357656165</v>
      </c>
      <c r="F31" s="198"/>
      <c r="G31" s="198"/>
    </row>
    <row r="32" spans="1:8" x14ac:dyDescent="0.25">
      <c r="A32" s="189" t="s">
        <v>26</v>
      </c>
      <c r="B32" s="190">
        <f>DWH!B14</f>
        <v>678</v>
      </c>
      <c r="C32" s="191">
        <f>DWH!E14</f>
        <v>6.0821357446579471E-3</v>
      </c>
      <c r="D32" s="190">
        <f>DWH!B31</f>
        <v>33</v>
      </c>
      <c r="E32" s="192">
        <f>DWH!E31</f>
        <v>1.8242122719734661E-3</v>
      </c>
      <c r="G32" s="197"/>
    </row>
    <row r="33" spans="1:5" x14ac:dyDescent="0.25">
      <c r="A33" s="189" t="s">
        <v>27</v>
      </c>
      <c r="B33" s="190">
        <f>DWH!B15</f>
        <v>1844</v>
      </c>
      <c r="C33" s="191">
        <f>DWH!E15</f>
        <v>1.654197391319949E-2</v>
      </c>
      <c r="D33" s="190">
        <f>DWH!B32</f>
        <v>67</v>
      </c>
      <c r="E33" s="192">
        <f>DWH!E32</f>
        <v>3.7037037037037038E-3</v>
      </c>
    </row>
    <row r="34" spans="1:5" x14ac:dyDescent="0.25">
      <c r="A34" s="189" t="s">
        <v>28</v>
      </c>
      <c r="B34" s="190">
        <f>DWH!B16</f>
        <v>2274</v>
      </c>
      <c r="C34" s="191">
        <f>DWH!E16</f>
        <v>2.0399375639162495E-2</v>
      </c>
      <c r="D34" s="190">
        <f>DWH!B33</f>
        <v>786</v>
      </c>
      <c r="E34" s="192">
        <f>DWH!E33</f>
        <v>4.3449419568822555E-2</v>
      </c>
    </row>
    <row r="35" spans="1:5" x14ac:dyDescent="0.25">
      <c r="A35" s="189" t="s">
        <v>29</v>
      </c>
      <c r="B35" s="190">
        <f>DWH!B17</f>
        <v>10653</v>
      </c>
      <c r="C35" s="191">
        <f>DWH!E17</f>
        <v>9.5564885085311371E-2</v>
      </c>
      <c r="D35" s="190">
        <f>DWH!B34</f>
        <v>108</v>
      </c>
      <c r="E35" s="192">
        <f>DWH!E34</f>
        <v>5.9701492537313433E-3</v>
      </c>
    </row>
    <row r="36" spans="1:5" x14ac:dyDescent="0.25">
      <c r="A36" s="189" t="s">
        <v>30</v>
      </c>
      <c r="B36" s="190">
        <f>DWH!B18</f>
        <v>2090</v>
      </c>
      <c r="C36" s="191">
        <f>DWH!E18</f>
        <v>1.8748766528517861E-2</v>
      </c>
      <c r="D36" s="190">
        <f>DWH!B35</f>
        <v>776</v>
      </c>
      <c r="E36" s="192">
        <f>DWH!E35</f>
        <v>4.289662797125484E-2</v>
      </c>
    </row>
    <row r="37" spans="1:5" x14ac:dyDescent="0.25">
      <c r="A37" s="189" t="s">
        <v>31</v>
      </c>
      <c r="B37" s="190">
        <f>DWH!B19</f>
        <v>1802</v>
      </c>
      <c r="C37" s="191">
        <f>DWH!E19</f>
        <v>1.6165204442291477E-2</v>
      </c>
      <c r="D37" s="190">
        <f>DWH!B36</f>
        <v>300</v>
      </c>
      <c r="E37" s="192">
        <f>DWH!E36</f>
        <v>1.658374792703151E-2</v>
      </c>
    </row>
    <row r="38" spans="1:5" x14ac:dyDescent="0.25">
      <c r="A38" s="189" t="s">
        <v>32</v>
      </c>
      <c r="B38" s="190">
        <f>DWH!B20</f>
        <v>3041</v>
      </c>
      <c r="C38" s="191">
        <f>DWH!E20</f>
        <v>2.7279903834077902E-2</v>
      </c>
      <c r="D38" s="190">
        <f>DWH!B37</f>
        <v>1915</v>
      </c>
      <c r="E38" s="192">
        <f>DWH!E37</f>
        <v>0.1058595909342178</v>
      </c>
    </row>
    <row r="39" spans="1:5" x14ac:dyDescent="0.25">
      <c r="A39" s="189" t="s">
        <v>33</v>
      </c>
      <c r="B39" s="190">
        <f>DWH!B21</f>
        <v>332</v>
      </c>
      <c r="C39" s="191">
        <f>DWH!E21</f>
        <v>2.9782729605109712E-3</v>
      </c>
      <c r="D39" s="190">
        <f>DWH!B38</f>
        <v>92</v>
      </c>
      <c r="E39" s="192">
        <f>DWH!E38</f>
        <v>5.0856826976229961E-3</v>
      </c>
    </row>
    <row r="40" spans="1:5" x14ac:dyDescent="0.25">
      <c r="A40" s="189" t="s">
        <v>34</v>
      </c>
      <c r="B40" s="190">
        <f>DWH!B22</f>
        <v>1380</v>
      </c>
      <c r="C40" s="191">
        <f>DWH!E22</f>
        <v>1.2379568329834759E-2</v>
      </c>
      <c r="D40" s="190">
        <f>DWH!B39</f>
        <v>753</v>
      </c>
      <c r="E40" s="192">
        <f>DWH!E39</f>
        <v>4.1625207296849091E-2</v>
      </c>
    </row>
    <row r="41" spans="1:5" ht="26.25" x14ac:dyDescent="0.25">
      <c r="A41" s="194" t="s">
        <v>103</v>
      </c>
      <c r="B41" s="190">
        <f>DWH!B23</f>
        <v>13341</v>
      </c>
      <c r="C41" s="195">
        <f>DWH!E23</f>
        <v>0.1196781312234243</v>
      </c>
      <c r="D41" s="190">
        <f>DWH!B40</f>
        <v>729</v>
      </c>
      <c r="E41" s="196">
        <f>DWH!E40</f>
        <v>4.0298507462686567E-2</v>
      </c>
    </row>
    <row r="43" spans="1:5" ht="61.5" customHeight="1" x14ac:dyDescent="0.25">
      <c r="A43" s="213" t="s">
        <v>112</v>
      </c>
      <c r="B43" s="213"/>
      <c r="C43" s="213"/>
      <c r="D43" s="213"/>
      <c r="E43" s="213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3" t="s">
        <v>113</v>
      </c>
      <c r="B68" s="213"/>
      <c r="C68" s="213"/>
      <c r="D68" s="213"/>
      <c r="E68" s="213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10" t="s">
        <v>99</v>
      </c>
      <c r="B120" s="210"/>
      <c r="C120" s="210"/>
      <c r="D120" s="210"/>
      <c r="E120" s="210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10" t="s">
        <v>100</v>
      </c>
      <c r="B124" s="210"/>
      <c r="C124" s="210"/>
      <c r="D124" s="210"/>
      <c r="E124" s="210"/>
    </row>
    <row r="125" spans="1:5" ht="31.5" customHeight="1" x14ac:dyDescent="0.25">
      <c r="A125" s="211" t="s">
        <v>101</v>
      </c>
      <c r="B125" s="211"/>
      <c r="C125" s="211"/>
      <c r="D125" s="211"/>
      <c r="E125" s="211"/>
    </row>
    <row r="127" spans="1:5" x14ac:dyDescent="0.25">
      <c r="A127" s="39" t="s">
        <v>108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N18" sqref="N18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927033</v>
      </c>
      <c r="C5" s="7">
        <v>8264</v>
      </c>
      <c r="D5" s="6">
        <v>8.9946439202889996E-3</v>
      </c>
      <c r="E5" s="20">
        <v>111474</v>
      </c>
      <c r="F5" s="7">
        <v>7289</v>
      </c>
      <c r="G5" s="6">
        <v>6.9962086672745602E-2</v>
      </c>
      <c r="H5" s="18">
        <v>0.107340634198903</v>
      </c>
      <c r="I5" s="17">
        <v>5.4934348135932398E-3</v>
      </c>
    </row>
    <row r="6" spans="1:9" x14ac:dyDescent="0.25">
      <c r="A6" s="1" t="s">
        <v>4</v>
      </c>
      <c r="B6" s="9">
        <v>449104</v>
      </c>
      <c r="C6" s="8">
        <v>6040</v>
      </c>
      <c r="D6" s="21">
        <v>1.3632342054420999E-2</v>
      </c>
      <c r="E6" s="8">
        <v>47903</v>
      </c>
      <c r="F6" s="8">
        <v>2532</v>
      </c>
      <c r="G6" s="21">
        <v>5.58065724802186E-2</v>
      </c>
      <c r="H6" s="19">
        <v>9.6382948328695595E-2</v>
      </c>
      <c r="I6" s="15">
        <v>3.49238970779411E-3</v>
      </c>
    </row>
    <row r="7" spans="1:9" x14ac:dyDescent="0.25">
      <c r="A7" s="1" t="s">
        <v>106</v>
      </c>
      <c r="B7" s="9">
        <v>477929</v>
      </c>
      <c r="C7" s="8">
        <v>2224</v>
      </c>
      <c r="D7" s="21">
        <v>4.6751663320755499E-3</v>
      </c>
      <c r="E7" s="8">
        <v>63571</v>
      </c>
      <c r="F7" s="8">
        <v>4757</v>
      </c>
      <c r="G7" s="21">
        <v>8.0882102900669897E-2</v>
      </c>
      <c r="H7" s="19">
        <v>0.117397968605725</v>
      </c>
      <c r="I7" s="15">
        <v>7.3663326863281503E-3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2"/>
    </row>
    <row r="12" spans="1:9" x14ac:dyDescent="0.25">
      <c r="A12" s="37" t="s">
        <v>7</v>
      </c>
      <c r="B12" s="35">
        <v>53028</v>
      </c>
      <c r="C12" s="30">
        <v>3767</v>
      </c>
      <c r="D12" s="116">
        <v>7.6470229999391001E-2</v>
      </c>
      <c r="E12" s="111">
        <f>B12/$B$24</f>
        <v>0.4756983691264331</v>
      </c>
    </row>
    <row r="13" spans="1:9" x14ac:dyDescent="0.25">
      <c r="A13" s="3" t="s">
        <v>8</v>
      </c>
      <c r="B13" s="34">
        <v>20837</v>
      </c>
      <c r="C13" s="29">
        <v>524</v>
      </c>
      <c r="D13" s="117">
        <v>2.57962880913701E-2</v>
      </c>
      <c r="E13" s="112">
        <f t="shared" ref="E13:E24" si="0">B13/$B$24</f>
        <v>0.18692251107881658</v>
      </c>
    </row>
    <row r="14" spans="1:9" x14ac:dyDescent="0.25">
      <c r="A14" s="3" t="s">
        <v>46</v>
      </c>
      <c r="B14" s="34">
        <v>678</v>
      </c>
      <c r="C14" s="29">
        <v>49</v>
      </c>
      <c r="D14" s="117">
        <v>7.7901430842607297E-2</v>
      </c>
      <c r="E14" s="112">
        <f t="shared" si="0"/>
        <v>6.0821357446579471E-3</v>
      </c>
    </row>
    <row r="15" spans="1:9" x14ac:dyDescent="0.25">
      <c r="A15" s="3" t="s">
        <v>47</v>
      </c>
      <c r="B15" s="34">
        <v>1844</v>
      </c>
      <c r="C15" s="29">
        <v>86</v>
      </c>
      <c r="D15" s="117">
        <v>4.8919226393629098E-2</v>
      </c>
      <c r="E15" s="112">
        <f t="shared" si="0"/>
        <v>1.654197391319949E-2</v>
      </c>
    </row>
    <row r="16" spans="1:9" x14ac:dyDescent="0.25">
      <c r="A16" s="3" t="s">
        <v>48</v>
      </c>
      <c r="B16" s="34">
        <v>2274</v>
      </c>
      <c r="C16" s="29">
        <v>99</v>
      </c>
      <c r="D16" s="117">
        <v>4.5517241379310298E-2</v>
      </c>
      <c r="E16" s="111">
        <f t="shared" si="0"/>
        <v>2.0399375639162495E-2</v>
      </c>
    </row>
    <row r="17" spans="1:5" x14ac:dyDescent="0.25">
      <c r="A17" s="3" t="s">
        <v>49</v>
      </c>
      <c r="B17" s="34">
        <v>10653</v>
      </c>
      <c r="C17" s="29">
        <v>748</v>
      </c>
      <c r="D17" s="117">
        <v>7.5517415446744104E-2</v>
      </c>
      <c r="E17" s="112">
        <f t="shared" si="0"/>
        <v>9.5564885085311371E-2</v>
      </c>
    </row>
    <row r="18" spans="1:5" x14ac:dyDescent="0.25">
      <c r="A18" s="3" t="s">
        <v>50</v>
      </c>
      <c r="B18" s="34">
        <v>2090</v>
      </c>
      <c r="C18" s="29">
        <v>199</v>
      </c>
      <c r="D18" s="117">
        <v>0.105235325224749</v>
      </c>
      <c r="E18" s="112">
        <f t="shared" si="0"/>
        <v>1.8748766528517861E-2</v>
      </c>
    </row>
    <row r="19" spans="1:5" x14ac:dyDescent="0.25">
      <c r="A19" s="3" t="s">
        <v>51</v>
      </c>
      <c r="B19" s="34">
        <v>1802</v>
      </c>
      <c r="C19" s="29">
        <v>74</v>
      </c>
      <c r="D19" s="117">
        <v>4.2824074074074098E-2</v>
      </c>
      <c r="E19" s="112">
        <f t="shared" si="0"/>
        <v>1.6165204442291477E-2</v>
      </c>
    </row>
    <row r="20" spans="1:5" x14ac:dyDescent="0.25">
      <c r="A20" s="22" t="s">
        <v>52</v>
      </c>
      <c r="B20" s="33">
        <v>3041</v>
      </c>
      <c r="C20" s="27">
        <v>83</v>
      </c>
      <c r="D20" s="118">
        <v>2.80594996619337E-2</v>
      </c>
      <c r="E20" s="111">
        <f t="shared" si="0"/>
        <v>2.7279903834077902E-2</v>
      </c>
    </row>
    <row r="21" spans="1:5" x14ac:dyDescent="0.25">
      <c r="A21" s="24" t="s">
        <v>53</v>
      </c>
      <c r="B21" s="32">
        <v>332</v>
      </c>
      <c r="C21" s="26">
        <v>0</v>
      </c>
      <c r="D21" s="119">
        <v>0</v>
      </c>
      <c r="E21" s="112">
        <f t="shared" si="0"/>
        <v>2.9782729605109712E-3</v>
      </c>
    </row>
    <row r="22" spans="1:5" x14ac:dyDescent="0.25">
      <c r="A22" s="3" t="s">
        <v>54</v>
      </c>
      <c r="B22" s="31">
        <v>1380</v>
      </c>
      <c r="C22" s="25">
        <v>138</v>
      </c>
      <c r="D22" s="120">
        <v>0.11111111111111099</v>
      </c>
      <c r="E22" s="112">
        <f t="shared" si="0"/>
        <v>1.2379568329834759E-2</v>
      </c>
    </row>
    <row r="23" spans="1:5" x14ac:dyDescent="0.25">
      <c r="A23" s="3" t="s">
        <v>55</v>
      </c>
      <c r="B23" s="28">
        <v>13341</v>
      </c>
      <c r="C23" s="115">
        <v>1552</v>
      </c>
      <c r="D23" s="117">
        <v>0.13164814657731799</v>
      </c>
      <c r="E23" s="112">
        <f t="shared" si="0"/>
        <v>0.1196781312234243</v>
      </c>
    </row>
    <row r="24" spans="1:5" x14ac:dyDescent="0.25">
      <c r="A24" s="3" t="s">
        <v>11</v>
      </c>
      <c r="B24" s="28">
        <v>111474</v>
      </c>
      <c r="C24" s="115">
        <v>7289</v>
      </c>
      <c r="D24" s="117">
        <v>6.9962086672745602E-2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98</v>
      </c>
      <c r="C28" s="124" t="s">
        <v>96</v>
      </c>
      <c r="D28" s="123" t="s">
        <v>97</v>
      </c>
    </row>
    <row r="29" spans="1:5" x14ac:dyDescent="0.25">
      <c r="A29" s="125" t="s">
        <v>7</v>
      </c>
      <c r="B29" s="128">
        <v>7501</v>
      </c>
      <c r="C29" s="134">
        <v>232</v>
      </c>
      <c r="D29" s="140">
        <v>3.1916357133030697E-2</v>
      </c>
      <c r="E29" s="111">
        <f>B29/$B$41</f>
        <v>0.41464897733554451</v>
      </c>
    </row>
    <row r="30" spans="1:5" x14ac:dyDescent="0.25">
      <c r="A30" s="121" t="s">
        <v>8</v>
      </c>
      <c r="B30" s="129">
        <v>5030</v>
      </c>
      <c r="C30" s="135">
        <v>-179</v>
      </c>
      <c r="D30" s="141">
        <v>-3.4363601459013203E-2</v>
      </c>
      <c r="E30" s="112">
        <f t="shared" ref="E30:E41" si="1">B30/$B$41</f>
        <v>0.27805417357656165</v>
      </c>
    </row>
    <row r="31" spans="1:5" x14ac:dyDescent="0.25">
      <c r="A31" s="121" t="s">
        <v>46</v>
      </c>
      <c r="B31" s="129">
        <v>33</v>
      </c>
      <c r="C31" s="135">
        <v>3</v>
      </c>
      <c r="D31" s="141">
        <v>0.1</v>
      </c>
      <c r="E31" s="112">
        <f t="shared" si="1"/>
        <v>1.8242122719734661E-3</v>
      </c>
    </row>
    <row r="32" spans="1:5" x14ac:dyDescent="0.25">
      <c r="A32" s="121" t="s">
        <v>47</v>
      </c>
      <c r="B32" s="129">
        <v>67</v>
      </c>
      <c r="C32" s="135">
        <v>-28</v>
      </c>
      <c r="D32" s="141">
        <v>-0.29473684210526302</v>
      </c>
      <c r="E32" s="112">
        <f t="shared" si="1"/>
        <v>3.7037037037037038E-3</v>
      </c>
    </row>
    <row r="33" spans="1:5" x14ac:dyDescent="0.25">
      <c r="A33" s="121" t="s">
        <v>48</v>
      </c>
      <c r="B33" s="129">
        <v>786</v>
      </c>
      <c r="C33" s="135">
        <v>-522</v>
      </c>
      <c r="D33" s="141">
        <v>-0.399082568807339</v>
      </c>
      <c r="E33" s="111">
        <f t="shared" si="1"/>
        <v>4.3449419568822555E-2</v>
      </c>
    </row>
    <row r="34" spans="1:5" x14ac:dyDescent="0.25">
      <c r="A34" s="121" t="s">
        <v>49</v>
      </c>
      <c r="B34" s="129">
        <v>108</v>
      </c>
      <c r="C34" s="135">
        <v>-23</v>
      </c>
      <c r="D34" s="141">
        <v>-0.17557251908396901</v>
      </c>
      <c r="E34" s="112">
        <f t="shared" si="1"/>
        <v>5.9701492537313433E-3</v>
      </c>
    </row>
    <row r="35" spans="1:5" x14ac:dyDescent="0.25">
      <c r="A35" s="121" t="s">
        <v>50</v>
      </c>
      <c r="B35" s="129">
        <v>776</v>
      </c>
      <c r="C35" s="135">
        <v>-39</v>
      </c>
      <c r="D35" s="141">
        <v>-4.7852760736196299E-2</v>
      </c>
      <c r="E35" s="112">
        <f t="shared" si="1"/>
        <v>4.289662797125484E-2</v>
      </c>
    </row>
    <row r="36" spans="1:5" x14ac:dyDescent="0.25">
      <c r="A36" s="121" t="s">
        <v>51</v>
      </c>
      <c r="B36" s="129">
        <v>300</v>
      </c>
      <c r="C36" s="135">
        <v>-117</v>
      </c>
      <c r="D36" s="141">
        <v>-0.28057553956834502</v>
      </c>
      <c r="E36" s="112">
        <f t="shared" si="1"/>
        <v>1.658374792703151E-2</v>
      </c>
    </row>
    <row r="37" spans="1:5" x14ac:dyDescent="0.25">
      <c r="A37" s="124" t="s">
        <v>52</v>
      </c>
      <c r="B37" s="130">
        <v>1915</v>
      </c>
      <c r="C37" s="136">
        <v>699</v>
      </c>
      <c r="D37" s="142">
        <v>0.57483552631578905</v>
      </c>
      <c r="E37" s="111">
        <f t="shared" si="1"/>
        <v>0.1058595909342178</v>
      </c>
    </row>
    <row r="38" spans="1:5" x14ac:dyDescent="0.25">
      <c r="A38" s="127" t="s">
        <v>53</v>
      </c>
      <c r="B38" s="131">
        <v>92</v>
      </c>
      <c r="C38" s="137">
        <v>6</v>
      </c>
      <c r="D38" s="143">
        <v>6.9767441860465101E-2</v>
      </c>
      <c r="E38" s="112">
        <f t="shared" si="1"/>
        <v>5.0856826976229961E-3</v>
      </c>
    </row>
    <row r="39" spans="1:5" x14ac:dyDescent="0.25">
      <c r="A39" s="121" t="s">
        <v>58</v>
      </c>
      <c r="B39" s="132">
        <v>753</v>
      </c>
      <c r="C39" s="138">
        <v>208</v>
      </c>
      <c r="D39" s="144">
        <v>0.38165137614678901</v>
      </c>
      <c r="E39" s="112">
        <f t="shared" si="1"/>
        <v>4.1625207296849091E-2</v>
      </c>
    </row>
    <row r="40" spans="1:5" x14ac:dyDescent="0.25">
      <c r="A40" s="121" t="s">
        <v>55</v>
      </c>
      <c r="B40" s="133">
        <v>729</v>
      </c>
      <c r="C40" s="139">
        <v>-139</v>
      </c>
      <c r="D40" s="141">
        <v>-0.16013824884792599</v>
      </c>
      <c r="E40" s="112">
        <f t="shared" si="1"/>
        <v>4.0298507462686567E-2</v>
      </c>
    </row>
    <row r="41" spans="1:5" x14ac:dyDescent="0.25">
      <c r="A41" s="121" t="s">
        <v>11</v>
      </c>
      <c r="B41" s="133">
        <v>18090</v>
      </c>
      <c r="C41" s="139">
        <v>101</v>
      </c>
      <c r="D41" s="141">
        <v>5.6145422202457098E-3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106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5530</v>
      </c>
      <c r="D46" s="165">
        <v>4492</v>
      </c>
      <c r="E46" s="173">
        <v>10022</v>
      </c>
    </row>
    <row r="47" spans="1:5" x14ac:dyDescent="0.25">
      <c r="A47" s="40"/>
      <c r="B47" s="148" t="s">
        <v>61</v>
      </c>
      <c r="C47" s="158">
        <v>180</v>
      </c>
      <c r="D47" s="166">
        <v>152</v>
      </c>
      <c r="E47" s="174">
        <v>332</v>
      </c>
    </row>
    <row r="48" spans="1:5" x14ac:dyDescent="0.25">
      <c r="A48" s="40"/>
      <c r="B48" s="148" t="s">
        <v>58</v>
      </c>
      <c r="C48" s="158">
        <v>480</v>
      </c>
      <c r="D48" s="166">
        <v>450</v>
      </c>
      <c r="E48" s="174">
        <v>930</v>
      </c>
    </row>
    <row r="49" spans="1:5" x14ac:dyDescent="0.25">
      <c r="A49" s="40"/>
      <c r="B49" s="148" t="s">
        <v>62</v>
      </c>
      <c r="C49" s="158">
        <v>1802</v>
      </c>
      <c r="D49" s="166">
        <v>1517</v>
      </c>
      <c r="E49" s="174">
        <v>3319</v>
      </c>
    </row>
    <row r="50" spans="1:5" x14ac:dyDescent="0.25">
      <c r="A50" s="40"/>
      <c r="B50" s="153" t="s">
        <v>63</v>
      </c>
      <c r="C50" s="158">
        <v>240</v>
      </c>
      <c r="D50" s="166">
        <v>210</v>
      </c>
      <c r="E50" s="174">
        <v>450</v>
      </c>
    </row>
    <row r="51" spans="1:5" x14ac:dyDescent="0.25">
      <c r="A51" s="40"/>
      <c r="B51" s="155" t="s">
        <v>2</v>
      </c>
      <c r="C51" s="159">
        <v>8232</v>
      </c>
      <c r="D51" s="167">
        <v>6821</v>
      </c>
      <c r="E51" s="167">
        <v>15053</v>
      </c>
    </row>
    <row r="52" spans="1:5" x14ac:dyDescent="0.25">
      <c r="A52" s="146" t="s">
        <v>10</v>
      </c>
      <c r="B52" s="150" t="s">
        <v>64</v>
      </c>
      <c r="C52" s="160">
        <v>4856</v>
      </c>
      <c r="D52" s="168">
        <v>5797</v>
      </c>
      <c r="E52" s="174">
        <v>10653</v>
      </c>
    </row>
    <row r="53" spans="1:5" x14ac:dyDescent="0.25">
      <c r="A53" s="40"/>
      <c r="B53" s="148" t="s">
        <v>65</v>
      </c>
      <c r="C53" s="158">
        <v>399</v>
      </c>
      <c r="D53" s="166">
        <v>1691</v>
      </c>
      <c r="E53" s="174">
        <v>2090</v>
      </c>
    </row>
    <row r="54" spans="1:5" x14ac:dyDescent="0.25">
      <c r="A54" s="40"/>
      <c r="B54" s="148" t="s">
        <v>66</v>
      </c>
      <c r="C54" s="158">
        <v>1095</v>
      </c>
      <c r="D54" s="166">
        <v>707</v>
      </c>
      <c r="E54" s="174">
        <v>1802</v>
      </c>
    </row>
    <row r="55" spans="1:5" x14ac:dyDescent="0.25">
      <c r="A55" s="40"/>
      <c r="B55" s="153" t="s">
        <v>67</v>
      </c>
      <c r="C55" s="158">
        <v>1719</v>
      </c>
      <c r="D55" s="166">
        <v>1322</v>
      </c>
      <c r="E55" s="174">
        <v>3041</v>
      </c>
    </row>
    <row r="56" spans="1:5" x14ac:dyDescent="0.25">
      <c r="A56" s="40"/>
      <c r="B56" s="155" t="s">
        <v>10</v>
      </c>
      <c r="C56" s="159">
        <v>8069</v>
      </c>
      <c r="D56" s="167">
        <v>9517</v>
      </c>
      <c r="E56" s="167">
        <v>17586</v>
      </c>
    </row>
    <row r="57" spans="1:5" x14ac:dyDescent="0.25">
      <c r="A57" s="146" t="s">
        <v>9</v>
      </c>
      <c r="B57" s="150" t="s">
        <v>68</v>
      </c>
      <c r="C57" s="160">
        <v>1257</v>
      </c>
      <c r="D57" s="168">
        <v>1017</v>
      </c>
      <c r="E57" s="174">
        <v>2274</v>
      </c>
    </row>
    <row r="58" spans="1:5" x14ac:dyDescent="0.25">
      <c r="A58" s="40"/>
      <c r="B58" s="148" t="s">
        <v>69</v>
      </c>
      <c r="C58" s="158">
        <v>1084</v>
      </c>
      <c r="D58" s="166">
        <v>760</v>
      </c>
      <c r="E58" s="174">
        <v>1844</v>
      </c>
    </row>
    <row r="59" spans="1:5" x14ac:dyDescent="0.25">
      <c r="A59" s="40"/>
      <c r="B59" s="153" t="s">
        <v>70</v>
      </c>
      <c r="C59" s="158">
        <v>101</v>
      </c>
      <c r="D59" s="166">
        <v>577</v>
      </c>
      <c r="E59" s="174">
        <v>678</v>
      </c>
    </row>
    <row r="60" spans="1:5" x14ac:dyDescent="0.25">
      <c r="A60" s="40"/>
      <c r="B60" s="154" t="s">
        <v>9</v>
      </c>
      <c r="C60" s="161">
        <v>2442</v>
      </c>
      <c r="D60" s="169">
        <v>2354</v>
      </c>
      <c r="E60" s="169">
        <v>4796</v>
      </c>
    </row>
    <row r="61" spans="1:5" x14ac:dyDescent="0.25">
      <c r="A61" s="146" t="s">
        <v>8</v>
      </c>
      <c r="B61" s="154" t="s">
        <v>8</v>
      </c>
      <c r="C61" s="162">
        <v>7384</v>
      </c>
      <c r="D61" s="170">
        <v>13453</v>
      </c>
      <c r="E61" s="170">
        <v>20837</v>
      </c>
    </row>
    <row r="62" spans="1:5" x14ac:dyDescent="0.25">
      <c r="A62" s="147" t="s">
        <v>7</v>
      </c>
      <c r="B62" s="154" t="s">
        <v>7</v>
      </c>
      <c r="C62" s="162">
        <v>21693</v>
      </c>
      <c r="D62" s="170">
        <v>31335</v>
      </c>
      <c r="E62" s="170">
        <v>53028</v>
      </c>
    </row>
    <row r="63" spans="1:5" x14ac:dyDescent="0.25">
      <c r="A63" s="151" t="s">
        <v>71</v>
      </c>
      <c r="B63" s="154" t="s">
        <v>71</v>
      </c>
      <c r="C63" s="163">
        <v>83</v>
      </c>
      <c r="D63" s="171">
        <v>91</v>
      </c>
      <c r="E63" s="171">
        <v>174</v>
      </c>
    </row>
    <row r="64" spans="1:5" x14ac:dyDescent="0.25">
      <c r="A64" s="149" t="s">
        <v>11</v>
      </c>
      <c r="B64" s="40"/>
      <c r="C64" s="164">
        <v>47903</v>
      </c>
      <c r="D64" s="172">
        <v>63571</v>
      </c>
      <c r="E64" s="175">
        <v>111474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51" workbookViewId="0">
      <selection activeCell="N18" sqref="N1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102</v>
      </c>
    </row>
    <row r="3" spans="1:8" ht="15.75" x14ac:dyDescent="0.25">
      <c r="A3" s="75" t="s">
        <v>72</v>
      </c>
      <c r="D3" s="76"/>
      <c r="E3" s="176" t="str">
        <f>DWH!B3</f>
        <v>2024/Jun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5530</v>
      </c>
      <c r="D6" s="157">
        <f>DWH!D46</f>
        <v>4492</v>
      </c>
      <c r="E6" s="157">
        <f>DWH!E46</f>
        <v>10022</v>
      </c>
      <c r="G6" s="79"/>
      <c r="H6" s="78"/>
    </row>
    <row r="7" spans="1:8" x14ac:dyDescent="0.25">
      <c r="A7" s="40"/>
      <c r="B7" s="148" t="s">
        <v>61</v>
      </c>
      <c r="C7" s="157">
        <f>DWH!C47</f>
        <v>180</v>
      </c>
      <c r="D7" s="157">
        <f>DWH!D47</f>
        <v>152</v>
      </c>
      <c r="E7" s="157">
        <f>DWH!E47</f>
        <v>332</v>
      </c>
      <c r="G7" s="79"/>
      <c r="H7" s="78"/>
    </row>
    <row r="8" spans="1:8" x14ac:dyDescent="0.25">
      <c r="A8" s="40"/>
      <c r="B8" s="148" t="s">
        <v>58</v>
      </c>
      <c r="C8" s="157">
        <f>DWH!C48</f>
        <v>480</v>
      </c>
      <c r="D8" s="157">
        <f>DWH!D48</f>
        <v>450</v>
      </c>
      <c r="E8" s="157">
        <f>DWH!E48</f>
        <v>930</v>
      </c>
      <c r="G8" s="79"/>
      <c r="H8" s="78"/>
    </row>
    <row r="9" spans="1:8" x14ac:dyDescent="0.25">
      <c r="A9" s="40"/>
      <c r="B9" s="148" t="s">
        <v>62</v>
      </c>
      <c r="C9" s="157">
        <f>DWH!C49</f>
        <v>1802</v>
      </c>
      <c r="D9" s="157">
        <f>DWH!D49</f>
        <v>1517</v>
      </c>
      <c r="E9" s="157">
        <f>DWH!E49</f>
        <v>3319</v>
      </c>
      <c r="G9" s="79"/>
      <c r="H9" s="78"/>
    </row>
    <row r="10" spans="1:8" x14ac:dyDescent="0.25">
      <c r="A10" s="40"/>
      <c r="B10" s="153" t="s">
        <v>63</v>
      </c>
      <c r="C10" s="157">
        <f>DWH!C50</f>
        <v>240</v>
      </c>
      <c r="D10" s="157">
        <f>DWH!D50</f>
        <v>210</v>
      </c>
      <c r="E10" s="157">
        <f>DWH!E50</f>
        <v>450</v>
      </c>
      <c r="G10" s="79"/>
      <c r="H10" s="78"/>
    </row>
    <row r="11" spans="1:8" x14ac:dyDescent="0.25">
      <c r="A11" s="40"/>
      <c r="B11" s="155" t="s">
        <v>2</v>
      </c>
      <c r="C11" s="157">
        <f>DWH!C51</f>
        <v>8232</v>
      </c>
      <c r="D11" s="157">
        <f>DWH!D51</f>
        <v>6821</v>
      </c>
      <c r="E11" s="157">
        <f>DWH!E51</f>
        <v>15053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4856</v>
      </c>
      <c r="D12" s="157">
        <f>DWH!D52</f>
        <v>5797</v>
      </c>
      <c r="E12" s="157">
        <f>DWH!E52</f>
        <v>10653</v>
      </c>
      <c r="G12" s="79"/>
      <c r="H12" s="78"/>
    </row>
    <row r="13" spans="1:8" x14ac:dyDescent="0.25">
      <c r="A13" s="40"/>
      <c r="B13" s="148" t="s">
        <v>65</v>
      </c>
      <c r="C13" s="157">
        <f>DWH!C53</f>
        <v>399</v>
      </c>
      <c r="D13" s="157">
        <f>DWH!D53</f>
        <v>1691</v>
      </c>
      <c r="E13" s="157">
        <f>DWH!E53</f>
        <v>2090</v>
      </c>
      <c r="G13" s="79"/>
      <c r="H13" s="78"/>
    </row>
    <row r="14" spans="1:8" x14ac:dyDescent="0.25">
      <c r="A14" s="40"/>
      <c r="B14" s="148" t="s">
        <v>66</v>
      </c>
      <c r="C14" s="157">
        <f>DWH!C54</f>
        <v>1095</v>
      </c>
      <c r="D14" s="157">
        <f>DWH!D54</f>
        <v>707</v>
      </c>
      <c r="E14" s="157">
        <f>DWH!E54</f>
        <v>1802</v>
      </c>
      <c r="G14" s="79"/>
      <c r="H14" s="78"/>
    </row>
    <row r="15" spans="1:8" x14ac:dyDescent="0.25">
      <c r="A15" s="40"/>
      <c r="B15" s="153" t="s">
        <v>67</v>
      </c>
      <c r="C15" s="157">
        <f>DWH!C55</f>
        <v>1719</v>
      </c>
      <c r="D15" s="157">
        <f>DWH!D55</f>
        <v>1322</v>
      </c>
      <c r="E15" s="157">
        <f>DWH!E55</f>
        <v>3041</v>
      </c>
      <c r="G15" s="79"/>
      <c r="H15" s="78"/>
    </row>
    <row r="16" spans="1:8" x14ac:dyDescent="0.25">
      <c r="A16" s="40"/>
      <c r="B16" s="155" t="s">
        <v>10</v>
      </c>
      <c r="C16" s="157">
        <f>DWH!C56</f>
        <v>8069</v>
      </c>
      <c r="D16" s="157">
        <f>DWH!D56</f>
        <v>9517</v>
      </c>
      <c r="E16" s="157">
        <f>DWH!E56</f>
        <v>17586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1257</v>
      </c>
      <c r="D17" s="157">
        <f>DWH!D57</f>
        <v>1017</v>
      </c>
      <c r="E17" s="157">
        <f>DWH!E57</f>
        <v>2274</v>
      </c>
      <c r="G17" s="79"/>
      <c r="H17" s="78"/>
    </row>
    <row r="18" spans="1:8" x14ac:dyDescent="0.25">
      <c r="A18" s="40"/>
      <c r="B18" s="148" t="s">
        <v>69</v>
      </c>
      <c r="C18" s="157">
        <f>DWH!C58</f>
        <v>1084</v>
      </c>
      <c r="D18" s="157">
        <f>DWH!D58</f>
        <v>760</v>
      </c>
      <c r="E18" s="157">
        <f>DWH!E58</f>
        <v>1844</v>
      </c>
      <c r="G18" s="79"/>
      <c r="H18" s="78"/>
    </row>
    <row r="19" spans="1:8" x14ac:dyDescent="0.25">
      <c r="A19" s="40"/>
      <c r="B19" s="153" t="s">
        <v>70</v>
      </c>
      <c r="C19" s="157">
        <f>DWH!C59</f>
        <v>101</v>
      </c>
      <c r="D19" s="157">
        <f>DWH!D59</f>
        <v>577</v>
      </c>
      <c r="E19" s="157">
        <f>DWH!E59</f>
        <v>678</v>
      </c>
      <c r="G19" s="79"/>
      <c r="H19" s="78"/>
    </row>
    <row r="20" spans="1:8" x14ac:dyDescent="0.25">
      <c r="A20" s="40"/>
      <c r="B20" s="154" t="s">
        <v>9</v>
      </c>
      <c r="C20" s="157">
        <f>DWH!C60</f>
        <v>2442</v>
      </c>
      <c r="D20" s="157">
        <f>DWH!D60</f>
        <v>2354</v>
      </c>
      <c r="E20" s="157">
        <f>DWH!E60</f>
        <v>4796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7384</v>
      </c>
      <c r="D21" s="157">
        <f>DWH!D61</f>
        <v>13453</v>
      </c>
      <c r="E21" s="157">
        <f>DWH!E61</f>
        <v>20837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21693</v>
      </c>
      <c r="D22" s="157">
        <f>DWH!D62</f>
        <v>31335</v>
      </c>
      <c r="E22" s="157">
        <f>DWH!E62</f>
        <v>53028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83</v>
      </c>
      <c r="D23" s="157">
        <f>DWH!D63</f>
        <v>91</v>
      </c>
      <c r="E23" s="157">
        <f>DWH!E63</f>
        <v>174</v>
      </c>
      <c r="G23" s="79"/>
      <c r="H23" s="78"/>
    </row>
    <row r="24" spans="1:8" x14ac:dyDescent="0.25">
      <c r="A24" s="149" t="s">
        <v>11</v>
      </c>
      <c r="B24" s="40"/>
      <c r="C24" s="157">
        <f>DWH!C64</f>
        <v>47903</v>
      </c>
      <c r="D24" s="157">
        <f>DWH!D64</f>
        <v>63571</v>
      </c>
      <c r="E24" s="157">
        <f>DWH!E64</f>
        <v>111474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109</v>
      </c>
      <c r="G26" s="79"/>
      <c r="H26" s="78"/>
    </row>
    <row r="27" spans="1:8" x14ac:dyDescent="0.25">
      <c r="C27" s="81" t="str">
        <f>CONCATENATE(C26,"    ",C35)</f>
        <v>Frauen    N = 47.903</v>
      </c>
      <c r="D27" s="81" t="str">
        <f>CONCATENATE(D26,"   ",D35)</f>
        <v>Männer *)   N = 63.571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0.45285263970941275</v>
      </c>
      <c r="D28" s="83">
        <f>D22/D$24</f>
        <v>0.49291343537147442</v>
      </c>
      <c r="E28" s="84">
        <f>E22/E$24</f>
        <v>0.4756983691264331</v>
      </c>
      <c r="G28" s="79"/>
      <c r="H28" s="78"/>
    </row>
    <row r="29" spans="1:8" x14ac:dyDescent="0.25">
      <c r="B29" t="s">
        <v>74</v>
      </c>
      <c r="C29" s="83">
        <f>C21/C$24</f>
        <v>0.15414483435275453</v>
      </c>
      <c r="D29" s="83">
        <f>D21/D$24</f>
        <v>0.21162165138191943</v>
      </c>
      <c r="E29" s="84">
        <f>E21/E$24</f>
        <v>0.18692251107881658</v>
      </c>
      <c r="G29" s="79"/>
      <c r="H29" s="78"/>
    </row>
    <row r="30" spans="1:8" x14ac:dyDescent="0.25">
      <c r="B30" t="s">
        <v>75</v>
      </c>
      <c r="C30" s="83">
        <f>C20/C$24</f>
        <v>5.0978018078199697E-2</v>
      </c>
      <c r="D30" s="83">
        <f>D20/D$24</f>
        <v>3.702946311997609E-2</v>
      </c>
      <c r="E30" s="84">
        <f>E20/E$24</f>
        <v>4.302348529701993E-2</v>
      </c>
      <c r="G30" s="85"/>
      <c r="H30" s="86"/>
    </row>
    <row r="31" spans="1:8" x14ac:dyDescent="0.25">
      <c r="B31" t="s">
        <v>76</v>
      </c>
      <c r="C31" s="83">
        <f>C12/C$24</f>
        <v>0.10137152161660021</v>
      </c>
      <c r="D31" s="83">
        <f>D12/D$24</f>
        <v>9.1189378804800936E-2</v>
      </c>
      <c r="E31" s="84">
        <f>E12/E$24</f>
        <v>9.5564885085311371E-2</v>
      </c>
    </row>
    <row r="32" spans="1:8" x14ac:dyDescent="0.25">
      <c r="B32" t="s">
        <v>77</v>
      </c>
      <c r="C32" s="83">
        <f>(C16-C12)/C$24</f>
        <v>6.7073043441955624E-2</v>
      </c>
      <c r="D32" s="83">
        <f>(D16-D12)/D$24</f>
        <v>5.8517248430888298E-2</v>
      </c>
      <c r="E32" s="84">
        <f>(E16-E12)/E$24</f>
        <v>6.2193874804887236E-2</v>
      </c>
    </row>
    <row r="33" spans="2:11" x14ac:dyDescent="0.25">
      <c r="B33" t="s">
        <v>78</v>
      </c>
      <c r="C33" s="83">
        <f>C11/$C$24</f>
        <v>0.17184727470095817</v>
      </c>
      <c r="D33" s="83">
        <f>D11/D$24</f>
        <v>0.1072973525664218</v>
      </c>
      <c r="E33" s="84">
        <f>E11/E$24</f>
        <v>0.13503597251377003</v>
      </c>
    </row>
    <row r="34" spans="2:11" x14ac:dyDescent="0.25">
      <c r="C34" s="87">
        <f>SUM(C28:C33)</f>
        <v>0.99826733189988104</v>
      </c>
      <c r="D34" s="87">
        <f>SUM(D28:D33)</f>
        <v>0.99856852967548104</v>
      </c>
      <c r="E34" s="87">
        <f>SUM(E28:E33)</f>
        <v>0.9984390979062383</v>
      </c>
    </row>
    <row r="35" spans="2:11" x14ac:dyDescent="0.25">
      <c r="C35" s="88" t="str">
        <f>CONCATENATE("N = ",TEXT(C24,"#.##0"))</f>
        <v>N = 47.903</v>
      </c>
      <c r="D35" s="88" t="str">
        <f>CONCATENATE("N = ",TEXT(D24,"#.##0"))</f>
        <v>N = 63.571</v>
      </c>
      <c r="E35" s="89" t="str">
        <f>CONCATENATE("N=",TEXT(E24,"#.##0"))</f>
        <v>N=111.474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53028</v>
      </c>
      <c r="D41" s="95">
        <f>C41/$C$55</f>
        <v>0.4756983691264331</v>
      </c>
      <c r="J41" s="94"/>
      <c r="K41" s="95"/>
    </row>
    <row r="42" spans="2:11" x14ac:dyDescent="0.25">
      <c r="B42" s="96" t="s">
        <v>74</v>
      </c>
      <c r="C42" s="97">
        <f>E21</f>
        <v>20837</v>
      </c>
      <c r="D42" s="95">
        <f t="shared" ref="D42:D54" si="0">C42/$C$55</f>
        <v>0.18692251107881658</v>
      </c>
      <c r="J42" s="94"/>
      <c r="K42" s="95"/>
    </row>
    <row r="43" spans="2:11" x14ac:dyDescent="0.25">
      <c r="B43" s="96" t="s">
        <v>81</v>
      </c>
      <c r="C43" s="97">
        <f>E19</f>
        <v>678</v>
      </c>
      <c r="D43" s="95">
        <f t="shared" si="0"/>
        <v>6.0821357446579471E-3</v>
      </c>
      <c r="J43" s="94"/>
      <c r="K43" s="95"/>
    </row>
    <row r="44" spans="2:11" x14ac:dyDescent="0.25">
      <c r="B44" s="96" t="s">
        <v>82</v>
      </c>
      <c r="C44" s="97">
        <f>E18</f>
        <v>1844</v>
      </c>
      <c r="D44" s="95">
        <f t="shared" si="0"/>
        <v>1.654197391319949E-2</v>
      </c>
      <c r="J44" s="94"/>
      <c r="K44" s="95"/>
    </row>
    <row r="45" spans="2:11" x14ac:dyDescent="0.25">
      <c r="B45" s="96" t="s">
        <v>48</v>
      </c>
      <c r="C45" s="97">
        <f>E17</f>
        <v>2274</v>
      </c>
      <c r="D45" s="95">
        <f t="shared" si="0"/>
        <v>2.0399375639162495E-2</v>
      </c>
      <c r="J45" s="94"/>
      <c r="K45" s="95"/>
    </row>
    <row r="46" spans="2:11" x14ac:dyDescent="0.25">
      <c r="B46" s="96" t="s">
        <v>76</v>
      </c>
      <c r="C46" s="97">
        <f>E12</f>
        <v>10653</v>
      </c>
      <c r="D46" s="95">
        <f t="shared" si="0"/>
        <v>9.5564885085311371E-2</v>
      </c>
      <c r="J46" s="94"/>
      <c r="K46" s="95"/>
    </row>
    <row r="47" spans="2:11" x14ac:dyDescent="0.25">
      <c r="B47" s="96" t="s">
        <v>83</v>
      </c>
      <c r="C47" s="97">
        <f>E13</f>
        <v>2090</v>
      </c>
      <c r="D47" s="95">
        <f t="shared" si="0"/>
        <v>1.8748766528517861E-2</v>
      </c>
      <c r="J47" s="94"/>
      <c r="K47" s="95"/>
    </row>
    <row r="48" spans="2:11" x14ac:dyDescent="0.25">
      <c r="B48" s="96" t="s">
        <v>84</v>
      </c>
      <c r="C48" s="97">
        <f>E14</f>
        <v>1802</v>
      </c>
      <c r="D48" s="95">
        <f t="shared" si="0"/>
        <v>1.6165204442291477E-2</v>
      </c>
      <c r="J48" s="94"/>
      <c r="K48" s="95"/>
    </row>
    <row r="49" spans="2:11" x14ac:dyDescent="0.25">
      <c r="B49" s="96" t="s">
        <v>52</v>
      </c>
      <c r="C49" s="97">
        <f>E15</f>
        <v>3041</v>
      </c>
      <c r="D49" s="95">
        <f t="shared" si="0"/>
        <v>2.7279903834077902E-2</v>
      </c>
      <c r="J49" s="94"/>
      <c r="K49" s="95"/>
    </row>
    <row r="50" spans="2:11" x14ac:dyDescent="0.25">
      <c r="B50" s="96" t="s">
        <v>85</v>
      </c>
      <c r="C50" s="97">
        <f>E7</f>
        <v>332</v>
      </c>
      <c r="D50" s="95">
        <f t="shared" si="0"/>
        <v>2.9782729605109712E-3</v>
      </c>
      <c r="J50" s="94"/>
      <c r="K50" s="95"/>
    </row>
    <row r="51" spans="2:11" x14ac:dyDescent="0.25">
      <c r="B51" s="96" t="s">
        <v>58</v>
      </c>
      <c r="C51" s="97">
        <f>E8+E10</f>
        <v>1380</v>
      </c>
      <c r="D51" s="95">
        <f t="shared" si="0"/>
        <v>1.2379568329834759E-2</v>
      </c>
      <c r="J51" s="94"/>
      <c r="K51" s="95"/>
    </row>
    <row r="52" spans="2:11" x14ac:dyDescent="0.25">
      <c r="B52" s="96" t="s">
        <v>55</v>
      </c>
      <c r="C52" s="97">
        <f>E6+E9</f>
        <v>13341</v>
      </c>
      <c r="D52" s="95">
        <f t="shared" si="0"/>
        <v>0.1196781312234243</v>
      </c>
      <c r="J52" s="94"/>
      <c r="K52" s="95"/>
    </row>
    <row r="53" spans="2:11" x14ac:dyDescent="0.25">
      <c r="B53" s="96" t="s">
        <v>86</v>
      </c>
      <c r="C53" s="97">
        <f>E23</f>
        <v>174</v>
      </c>
      <c r="D53" s="95">
        <f t="shared" si="0"/>
        <v>1.560902093761774E-3</v>
      </c>
      <c r="J53" s="94"/>
      <c r="K53" s="95"/>
    </row>
    <row r="54" spans="2:11" ht="15.75" thickBot="1" x14ac:dyDescent="0.3">
      <c r="B54" s="98" t="s">
        <v>23</v>
      </c>
      <c r="C54" s="99">
        <f>E24</f>
        <v>111474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111474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N18" sqref="N1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104</v>
      </c>
      <c r="F2" s="101"/>
      <c r="G2" s="101"/>
      <c r="H2" s="101"/>
    </row>
    <row r="4" spans="1:8" x14ac:dyDescent="0.25">
      <c r="B4" s="203">
        <v>45444</v>
      </c>
      <c r="C4" s="203">
        <v>45078</v>
      </c>
    </row>
    <row r="5" spans="1:8" x14ac:dyDescent="0.25">
      <c r="A5" s="199" t="s">
        <v>7</v>
      </c>
      <c r="B5" s="204">
        <v>0.2911238889022098</v>
      </c>
      <c r="C5" s="204">
        <v>0.2932059217560094</v>
      </c>
      <c r="E5" s="102"/>
      <c r="G5" s="201"/>
      <c r="H5" s="103"/>
    </row>
    <row r="6" spans="1:8" x14ac:dyDescent="0.25">
      <c r="A6" s="199" t="s">
        <v>8</v>
      </c>
      <c r="B6" s="204">
        <v>0.10628130494347211</v>
      </c>
      <c r="C6" s="206">
        <v>9.8870868393590883E-2</v>
      </c>
      <c r="G6" s="202"/>
    </row>
    <row r="7" spans="1:8" x14ac:dyDescent="0.25">
      <c r="A7" s="199" t="s">
        <v>75</v>
      </c>
      <c r="B7" s="204">
        <v>7.0742834364022955E-2</v>
      </c>
      <c r="C7" s="206">
        <v>5.6359095177379866E-2</v>
      </c>
      <c r="G7" s="202"/>
    </row>
    <row r="8" spans="1:8" x14ac:dyDescent="0.25">
      <c r="A8" s="199" t="s">
        <v>76</v>
      </c>
      <c r="B8" s="204">
        <v>8.5229932429240818E-2</v>
      </c>
      <c r="C8" s="206">
        <v>8.9108591263162035E-2</v>
      </c>
      <c r="G8" s="202"/>
    </row>
    <row r="9" spans="1:8" x14ac:dyDescent="0.25">
      <c r="A9" s="199" t="s">
        <v>77</v>
      </c>
      <c r="B9" s="204">
        <v>6.1561216216129679E-2</v>
      </c>
      <c r="C9" s="206">
        <v>5.8072269474357598E-2</v>
      </c>
      <c r="G9" s="202"/>
    </row>
    <row r="10" spans="1:8" x14ac:dyDescent="0.25">
      <c r="A10" s="199" t="s">
        <v>88</v>
      </c>
      <c r="B10" s="205">
        <v>4.2435951880041373E-2</v>
      </c>
      <c r="C10" s="207">
        <v>3.8853291499121326E-2</v>
      </c>
      <c r="G10" s="202"/>
    </row>
    <row r="11" spans="1:8" x14ac:dyDescent="0.25">
      <c r="A11" s="199" t="s">
        <v>89</v>
      </c>
      <c r="B11" s="200">
        <v>0.107340634198</v>
      </c>
      <c r="C11" s="208">
        <v>0.101847199385</v>
      </c>
      <c r="G11" s="202"/>
    </row>
    <row r="12" spans="1:8" x14ac:dyDescent="0.25">
      <c r="G12" s="202"/>
    </row>
    <row r="13" spans="1:8" x14ac:dyDescent="0.25">
      <c r="B13" s="90" t="s">
        <v>79</v>
      </c>
    </row>
    <row r="15" spans="1:8" ht="30" x14ac:dyDescent="0.25">
      <c r="C15" s="113">
        <f>B4</f>
        <v>45444</v>
      </c>
      <c r="D15" s="104" t="s">
        <v>89</v>
      </c>
      <c r="E15" s="113">
        <f>C4</f>
        <v>45078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0.2911238889022098</v>
      </c>
      <c r="D16" s="105">
        <f>B11</f>
        <v>0.107340634198</v>
      </c>
      <c r="E16" s="105">
        <f t="shared" ref="E16:E21" si="1">C5</f>
        <v>0.2932059217560094</v>
      </c>
      <c r="F16" s="105">
        <f>C11</f>
        <v>0.101847199385</v>
      </c>
    </row>
    <row r="17" spans="2:6" x14ac:dyDescent="0.25">
      <c r="B17" t="s">
        <v>8</v>
      </c>
      <c r="C17" s="105">
        <f t="shared" si="0"/>
        <v>0.10628130494347211</v>
      </c>
      <c r="D17" s="105">
        <f>B11</f>
        <v>0.107340634198</v>
      </c>
      <c r="E17" s="105">
        <f t="shared" si="1"/>
        <v>9.8870868393590883E-2</v>
      </c>
      <c r="F17" s="105">
        <f>C11</f>
        <v>0.101847199385</v>
      </c>
    </row>
    <row r="18" spans="2:6" x14ac:dyDescent="0.25">
      <c r="B18" t="s">
        <v>75</v>
      </c>
      <c r="C18" s="105">
        <f t="shared" si="0"/>
        <v>7.0742834364022955E-2</v>
      </c>
      <c r="D18" s="105">
        <f>B11</f>
        <v>0.107340634198</v>
      </c>
      <c r="E18" s="105">
        <f t="shared" si="1"/>
        <v>5.6359095177379866E-2</v>
      </c>
      <c r="F18" s="105">
        <f>C11</f>
        <v>0.101847199385</v>
      </c>
    </row>
    <row r="19" spans="2:6" x14ac:dyDescent="0.25">
      <c r="B19" t="s">
        <v>76</v>
      </c>
      <c r="C19" s="105">
        <f t="shared" si="0"/>
        <v>8.5229932429240818E-2</v>
      </c>
      <c r="D19" s="105">
        <f>B11</f>
        <v>0.107340634198</v>
      </c>
      <c r="E19" s="105">
        <f t="shared" si="1"/>
        <v>8.9108591263162035E-2</v>
      </c>
      <c r="F19" s="105">
        <f>C11</f>
        <v>0.101847199385</v>
      </c>
    </row>
    <row r="20" spans="2:6" x14ac:dyDescent="0.25">
      <c r="B20" t="s">
        <v>77</v>
      </c>
      <c r="C20" s="105">
        <f t="shared" si="0"/>
        <v>6.1561216216129679E-2</v>
      </c>
      <c r="D20" s="105">
        <f>B11</f>
        <v>0.107340634198</v>
      </c>
      <c r="E20" s="105">
        <f t="shared" si="1"/>
        <v>5.8072269474357598E-2</v>
      </c>
      <c r="F20" s="105">
        <f>C11</f>
        <v>0.101847199385</v>
      </c>
    </row>
    <row r="21" spans="2:6" x14ac:dyDescent="0.25">
      <c r="B21" t="s">
        <v>88</v>
      </c>
      <c r="C21" s="105">
        <f t="shared" si="0"/>
        <v>4.2435951880041373E-2</v>
      </c>
      <c r="D21" s="105">
        <f>B11</f>
        <v>0.107340634198</v>
      </c>
      <c r="E21" s="105">
        <f t="shared" si="1"/>
        <v>3.8853291499121326E-2</v>
      </c>
      <c r="F21" s="105">
        <f>C11</f>
        <v>0.101847199385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2024-07-29T08:45:37Z</dcterms:modified>
</cp:coreProperties>
</file>