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1b_BBE Formulare\"/>
    </mc:Choice>
  </mc:AlternateContent>
  <bookViews>
    <workbookView xWindow="7665" yWindow="15" windowWidth="7680" windowHeight="9390"/>
  </bookViews>
  <sheets>
    <sheet name="Leistungsstatistik" sheetId="2" r:id="rId1"/>
  </sheets>
  <definedNames>
    <definedName name="_xlnm.Print_Area" localSheetId="0">Leistungsstatistik!$A$1:$I$102</definedName>
  </definedNames>
  <calcPr calcId="162913"/>
</workbook>
</file>

<file path=xl/calcChain.xml><?xml version="1.0" encoding="utf-8"?>
<calcChain xmlns="http://schemas.openxmlformats.org/spreadsheetml/2006/main">
  <c r="I66" i="2" l="1"/>
  <c r="I65" i="2"/>
  <c r="I61" i="2"/>
  <c r="I60" i="2"/>
  <c r="I59" i="2"/>
  <c r="I58" i="2"/>
  <c r="I57" i="2"/>
  <c r="I56" i="2"/>
  <c r="I55" i="2"/>
  <c r="I44" i="2"/>
  <c r="I29" i="2"/>
  <c r="I30" i="2"/>
  <c r="I31" i="2"/>
  <c r="I32" i="2"/>
  <c r="E46" i="2"/>
  <c r="D46" i="2"/>
  <c r="G49" i="2"/>
  <c r="I49" i="2"/>
  <c r="G60" i="2"/>
  <c r="G61" i="2"/>
  <c r="E48" i="2"/>
  <c r="E49" i="2"/>
  <c r="G48" i="2"/>
  <c r="I48" i="2"/>
  <c r="G46" i="2"/>
  <c r="I46" i="2"/>
  <c r="G45" i="2"/>
  <c r="I45" i="2"/>
  <c r="B12" i="2"/>
  <c r="B11" i="2"/>
  <c r="B13" i="2"/>
  <c r="G100" i="2"/>
  <c r="E60" i="2"/>
  <c r="D49" i="2"/>
  <c r="D48" i="2"/>
  <c r="H89" i="2"/>
  <c r="H96" i="2"/>
  <c r="H77" i="2"/>
  <c r="H95" i="2"/>
  <c r="H66" i="2"/>
  <c r="H61" i="2"/>
  <c r="H50" i="2"/>
  <c r="H51" i="2"/>
  <c r="H38" i="2"/>
  <c r="H39" i="2"/>
  <c r="G58" i="2"/>
  <c r="G47" i="2"/>
  <c r="I47" i="2"/>
  <c r="D47" i="2"/>
  <c r="E47" i="2"/>
  <c r="E58" i="2"/>
  <c r="E59" i="2"/>
  <c r="G28" i="2"/>
  <c r="I28" i="2"/>
  <c r="E57" i="2"/>
  <c r="G43" i="2"/>
  <c r="I43" i="2"/>
  <c r="D44" i="2"/>
  <c r="D45" i="2"/>
  <c r="D43" i="2"/>
  <c r="D50" i="2"/>
  <c r="E37" i="2"/>
  <c r="G37" i="2"/>
  <c r="I37" i="2"/>
  <c r="G65" i="2"/>
  <c r="G66" i="2"/>
  <c r="E65" i="2"/>
  <c r="G57" i="2"/>
  <c r="E43" i="2"/>
  <c r="E44" i="2"/>
  <c r="G44" i="2"/>
  <c r="E45" i="2"/>
  <c r="E55" i="2"/>
  <c r="G55" i="2"/>
  <c r="E56" i="2"/>
  <c r="G56" i="2"/>
  <c r="G59" i="2"/>
  <c r="H94" i="2"/>
  <c r="G38" i="2"/>
  <c r="G39" i="2"/>
  <c r="I38" i="2"/>
  <c r="F48" i="2"/>
  <c r="G50" i="2"/>
  <c r="I50" i="2"/>
  <c r="F47" i="2"/>
  <c r="G74" i="2"/>
  <c r="I74" i="2"/>
  <c r="G81" i="2"/>
  <c r="I81" i="2"/>
  <c r="G86" i="2"/>
  <c r="I86" i="2"/>
  <c r="G73" i="2"/>
  <c r="I73" i="2"/>
  <c r="G75" i="2"/>
  <c r="I75" i="2"/>
  <c r="G83" i="2"/>
  <c r="I83" i="2"/>
  <c r="G76" i="2"/>
  <c r="I76" i="2"/>
  <c r="G84" i="2"/>
  <c r="I84" i="2"/>
  <c r="G88" i="2"/>
  <c r="I88" i="2"/>
  <c r="G70" i="2"/>
  <c r="I70" i="2"/>
  <c r="G82" i="2"/>
  <c r="I82" i="2"/>
  <c r="G85" i="2"/>
  <c r="I85" i="2"/>
  <c r="G72" i="2"/>
  <c r="I72" i="2"/>
  <c r="G71" i="2"/>
  <c r="I71" i="2"/>
  <c r="G87" i="2"/>
  <c r="I87" i="2"/>
  <c r="C20" i="2"/>
  <c r="D20" i="2"/>
  <c r="F37" i="2"/>
  <c r="F38" i="2"/>
  <c r="F46" i="2"/>
  <c r="F45" i="2"/>
  <c r="G101" i="2"/>
  <c r="F65" i="2"/>
  <c r="F66" i="2"/>
  <c r="F44" i="2"/>
  <c r="B22" i="2"/>
  <c r="F43" i="2"/>
  <c r="F60" i="2"/>
  <c r="F56" i="2"/>
  <c r="E20" i="2"/>
  <c r="F49" i="2"/>
  <c r="F58" i="2"/>
  <c r="F59" i="2"/>
  <c r="F55" i="2"/>
  <c r="F57" i="2"/>
  <c r="B20" i="2"/>
  <c r="H97" i="2"/>
  <c r="G51" i="2"/>
  <c r="G94" i="2"/>
  <c r="I94" i="2"/>
  <c r="F87" i="2"/>
  <c r="F61" i="2"/>
  <c r="F71" i="2"/>
  <c r="F84" i="2"/>
  <c r="F50" i="2"/>
  <c r="F72" i="2"/>
  <c r="F76" i="2"/>
  <c r="F74" i="2"/>
  <c r="F85" i="2"/>
  <c r="F83" i="2"/>
  <c r="F88" i="2"/>
  <c r="F86" i="2"/>
  <c r="G89" i="2"/>
  <c r="I89" i="2"/>
  <c r="F81" i="2"/>
  <c r="F82" i="2"/>
  <c r="F75" i="2"/>
  <c r="D83" i="2"/>
  <c r="D73" i="2"/>
  <c r="B24" i="2"/>
  <c r="D71" i="2"/>
  <c r="D72" i="2"/>
  <c r="D85" i="2"/>
  <c r="D75" i="2"/>
  <c r="D82" i="2"/>
  <c r="D70" i="2"/>
  <c r="D86" i="2"/>
  <c r="D87" i="2"/>
  <c r="D84" i="2"/>
  <c r="D74" i="2"/>
  <c r="D76" i="2"/>
  <c r="D88" i="2"/>
  <c r="D81" i="2"/>
  <c r="G77" i="2"/>
  <c r="I77" i="2"/>
  <c r="F70" i="2"/>
  <c r="F73" i="2"/>
  <c r="F89" i="2"/>
  <c r="F77" i="2"/>
  <c r="G99" i="2"/>
  <c r="G96" i="2"/>
  <c r="I96" i="2"/>
  <c r="G95" i="2"/>
  <c r="I95" i="2"/>
  <c r="G97" i="2"/>
  <c r="I97" i="2"/>
  <c r="F94" i="2"/>
  <c r="F96" i="2"/>
  <c r="F95" i="2"/>
  <c r="F97" i="2"/>
</calcChain>
</file>

<file path=xl/comments1.xml><?xml version="1.0" encoding="utf-8"?>
<comments xmlns="http://schemas.openxmlformats.org/spreadsheetml/2006/main">
  <authors>
    <author>Maria Valoch</author>
  </authors>
  <commentList>
    <comment ref="E69" authorId="0" shapeId="0">
      <text>
        <r>
          <rPr>
            <b/>
            <sz val="9"/>
            <color indexed="81"/>
            <rFont val="Tahoma"/>
            <family val="2"/>
          </rPr>
          <t>Maria Valoch:</t>
        </r>
        <r>
          <rPr>
            <sz val="9"/>
            <color indexed="81"/>
            <rFont val="Tahoma"/>
            <family val="2"/>
          </rPr>
          <t xml:space="preserve">
auf 15 Minuten gerundet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Maria Valoch:</t>
        </r>
        <r>
          <rPr>
            <sz val="9"/>
            <color indexed="81"/>
            <rFont val="Tahoma"/>
            <family val="2"/>
          </rPr>
          <t xml:space="preserve">
auf 15 Minuten gerundet</t>
        </r>
      </text>
    </comment>
  </commentList>
</comments>
</file>

<file path=xl/sharedStrings.xml><?xml version="1.0" encoding="utf-8"?>
<sst xmlns="http://schemas.openxmlformats.org/spreadsheetml/2006/main" count="171" uniqueCount="105">
  <si>
    <t>Dauer 
(1 EH = 60 min)</t>
  </si>
  <si>
    <t>Gesamt</t>
  </si>
  <si>
    <t>TNInnen</t>
  </si>
  <si>
    <t>Teilnahme an Messeveranstaltungen</t>
  </si>
  <si>
    <t xml:space="preserve">Projektbezeichnung: </t>
  </si>
  <si>
    <t>Projektzeitraum:</t>
  </si>
  <si>
    <t>Beratung á 30 Minuten</t>
  </si>
  <si>
    <t>Angebot Beratung im Einzelsetting</t>
  </si>
  <si>
    <t>Zwischensumme Einzelberatungen</t>
  </si>
  <si>
    <t>Kurzberatung/Telefon/Emailkontakt</t>
  </si>
  <si>
    <t>die Angaben sollen sich auf eine durchschnittliche Leistung beziehen (ansteigender Personaleinsatz etc. kann hier nicht abgebildet werden)</t>
  </si>
  <si>
    <r>
      <t xml:space="preserve">Sonstiges: </t>
    </r>
    <r>
      <rPr>
        <b/>
        <sz val="11"/>
        <color indexed="8"/>
        <rFont val="Calibri"/>
        <family val="2"/>
      </rPr>
      <t>*</t>
    </r>
  </si>
  <si>
    <t>Beratungsdauer im Durchschnitt in Monaten</t>
  </si>
  <si>
    <t>%</t>
  </si>
  <si>
    <t>Beratungs-einheiten gesamt</t>
  </si>
  <si>
    <t xml:space="preserve">Zwischensumme Gruppenberatungen </t>
  </si>
  <si>
    <t>Leistungs-stunden gesamt</t>
  </si>
  <si>
    <t>GESAMTÜBERSICHT</t>
  </si>
  <si>
    <t>Anzahl Angebote gesamt</t>
  </si>
  <si>
    <t>Personal-einsatz in VZÄ</t>
  </si>
  <si>
    <t>PLAN</t>
  </si>
  <si>
    <t>PERSONALEINSATZ</t>
  </si>
  <si>
    <t>IST</t>
  </si>
  <si>
    <t>ÜBERSICHT LEISTUNGSSTUNDEN</t>
  </si>
  <si>
    <r>
      <t xml:space="preserve">Sonstiges : </t>
    </r>
    <r>
      <rPr>
        <b/>
        <sz val="11"/>
        <color indexed="8"/>
        <rFont val="Calibri"/>
        <family val="2"/>
      </rPr>
      <t xml:space="preserve">* </t>
    </r>
  </si>
  <si>
    <t>Leistungsstatistik</t>
  </si>
  <si>
    <t>(Vorgabe: mindestens 50%)</t>
  </si>
  <si>
    <t>von</t>
  </si>
  <si>
    <t>bis</t>
  </si>
  <si>
    <t>Normalarbeitszeit lt. KV</t>
  </si>
  <si>
    <t>Laufzeit in Monaten</t>
  </si>
  <si>
    <t>Leistungstage gesamt</t>
  </si>
  <si>
    <t>Leistungs-stunden auf Basis von 210 LT pro Jahr</t>
  </si>
  <si>
    <t>Leistungsstunden</t>
  </si>
  <si>
    <t>Leistungsstunden Administration</t>
  </si>
  <si>
    <t>Leistungsstunden gesamt</t>
  </si>
  <si>
    <t>Projektwochen gesamt</t>
  </si>
  <si>
    <t>Ø Dauer in Std.</t>
  </si>
  <si>
    <t xml:space="preserve">davon Vor- und Nach-bereitung </t>
  </si>
  <si>
    <t>Stunden pro Woche</t>
  </si>
  <si>
    <t>Stunden pro Woche pro VZÄ</t>
  </si>
  <si>
    <t>Zwischensumme Erstgespräch</t>
  </si>
  <si>
    <t>Beratungs-stunden pro Person gesamt</t>
  </si>
  <si>
    <t>Stunden pro Woche Personal gesamt</t>
  </si>
  <si>
    <t>Beratungsstunden pro Person</t>
  </si>
  <si>
    <t>Vollzeitäquivalente Beratungskräfte</t>
  </si>
  <si>
    <t>Leistungstunden gesamt inkl. Administration:</t>
  </si>
  <si>
    <t>Vollzeitäquivalente gesamt</t>
  </si>
  <si>
    <t>Projektträger:</t>
  </si>
  <si>
    <t>Datum der Erstellung/Änderung</t>
  </si>
  <si>
    <t>Vollzeitäquivalente Administration</t>
  </si>
  <si>
    <t xml:space="preserve">davon AMS- und träger-bezogene Zeit </t>
  </si>
  <si>
    <t xml:space="preserve">Erstgespräch </t>
  </si>
  <si>
    <t>Beratungs-einheit pro Person (nur ganze Zahlen)</t>
  </si>
  <si>
    <t>Workshopangebote</t>
  </si>
  <si>
    <t>Informationsveranstaltung am Standort</t>
  </si>
  <si>
    <r>
      <t>Informationsveranstaltung AMS vor Ort</t>
    </r>
    <r>
      <rPr>
        <sz val="8"/>
        <color indexed="8"/>
        <rFont val="Calibri"/>
        <family val="2"/>
      </rPr>
      <t xml:space="preserve"> </t>
    </r>
  </si>
  <si>
    <t>Angebot Workshopreihe mit Status SC</t>
  </si>
  <si>
    <t xml:space="preserve">Zwischensumme Workshopreihe </t>
  </si>
  <si>
    <t>Angebot Gruppenberatung allgemein</t>
  </si>
  <si>
    <t>Offene Beratung vor Ort (nur für Offenen Raum)</t>
  </si>
  <si>
    <t>(Vertiefte) Beratung á 1 Stunde</t>
  </si>
  <si>
    <t>Gruppenberatung</t>
  </si>
  <si>
    <t>Online-Beratung á 30 Minuten</t>
  </si>
  <si>
    <t>Nachbetreuung max. 3 Monate  nach  Dienstantritt</t>
  </si>
  <si>
    <t>Teilnehmer_innen-Buchungen</t>
  </si>
  <si>
    <t>Terminkoordination</t>
  </si>
  <si>
    <t>Schriftverkehr mit Teilnehmer_innen</t>
  </si>
  <si>
    <t>Akquise oder Recherche für Teilnehmer_innen</t>
  </si>
  <si>
    <t>Reisezeiten zu Beratungsterminen</t>
  </si>
  <si>
    <t>I. Tätigkeiten mit Teilnehmer_innen (beratene Personen)</t>
  </si>
  <si>
    <t>II. Vor- und Nachbereitung (Tätigkeiten für Teilnehmer_innen)</t>
  </si>
  <si>
    <t>III. AMS-/ und Trägerbezogene Leistungszeit</t>
  </si>
  <si>
    <t>Journalführung</t>
  </si>
  <si>
    <t>Erfassung des Dienstzeitnachweises</t>
  </si>
  <si>
    <t>Teambesprechungen</t>
  </si>
  <si>
    <t>Supervision</t>
  </si>
  <si>
    <t>Vernetzungstreffen</t>
  </si>
  <si>
    <t>Reisezeiten zu Teambesprechungen</t>
  </si>
  <si>
    <t>Projektbezogene Kommunikation mit dem AMS (Teilnahme an Steuergruppen, Koordinationstreffen etc.)</t>
  </si>
  <si>
    <t>I. direkt TNInnen-bezogen (Tätigkeiten mit Teilnehmer_innen)</t>
  </si>
  <si>
    <r>
      <t xml:space="preserve">ACHTUNG: </t>
    </r>
    <r>
      <rPr>
        <b/>
        <i/>
        <sz val="12"/>
        <color indexed="23"/>
        <rFont val="Calibri"/>
        <family val="2"/>
      </rPr>
      <t>nur hell</t>
    </r>
    <r>
      <rPr>
        <b/>
        <i/>
        <sz val="12"/>
        <color indexed="23"/>
        <rFont val="Calibri"/>
        <family val="2"/>
      </rPr>
      <t>graue</t>
    </r>
    <r>
      <rPr>
        <b/>
        <i/>
        <sz val="12"/>
        <color indexed="23"/>
        <rFont val="Calibri"/>
        <family val="2"/>
      </rPr>
      <t xml:space="preserve"> Felder ausfüllen</t>
    </r>
    <r>
      <rPr>
        <i/>
        <sz val="12"/>
        <color indexed="10"/>
        <rFont val="Calibri"/>
        <family val="2"/>
      </rPr>
      <t xml:space="preserve"> und </t>
    </r>
    <r>
      <rPr>
        <b/>
        <i/>
        <sz val="12"/>
        <color indexed="57"/>
        <rFont val="Calibri"/>
        <family val="2"/>
      </rPr>
      <t>KEIN Eintrag bei grün unterlegten Zellen - generieren sich automatisch!</t>
    </r>
  </si>
  <si>
    <t>Zahlen aus dem Leistungsangebot lt. Plankalkulation</t>
  </si>
  <si>
    <t xml:space="preserve">%-Ist </t>
  </si>
  <si>
    <t>Zwischensumme Vor- und Nachbereitung</t>
  </si>
  <si>
    <t>Zwischensumme AMS-/ und Trägerbezogene Leistungszeit</t>
  </si>
  <si>
    <t>geplante Neueintritte plus  Ausfallsquote</t>
  </si>
  <si>
    <t>I.1. Teilnehmer_innen allgemein</t>
  </si>
  <si>
    <t>Teilnehmer_innen Neueintritte</t>
  </si>
  <si>
    <t>Teilnehmer_innen aus dem Vorprojekt, deren Betreuung in den neuen Projektzeitraum übergeht</t>
  </si>
  <si>
    <t>Offener Raum: Anzahl Besuche über die gesamte Laufzeit</t>
  </si>
  <si>
    <t>I.2.a  Erstgespräch TN_innen (vor Ort, online, telefonisch)</t>
  </si>
  <si>
    <t>I.2.b Beratung Einzelgespräch TN_innen (vor Ort, online, telefonisch)</t>
  </si>
  <si>
    <t>Leistungs-stunden TN_innen bezogen</t>
  </si>
  <si>
    <t>I.2.c Beratung Gruppe TN_innen</t>
  </si>
  <si>
    <t>TN_innen pro Angebot</t>
  </si>
  <si>
    <t>TN_innen gesamt</t>
  </si>
  <si>
    <t>I.2.d Workshopreihe TN_innen</t>
  </si>
  <si>
    <t>Allgemeine Projektdaten</t>
  </si>
  <si>
    <t>Teilnehmer_innen Erstgespräch</t>
  </si>
  <si>
    <t>* nur ausfüllen wenn im Projekt vorgesehen z.B.: Multiplikator_innen mit direktem Beratungsbezug wie Lehrer_innen, Eltern etc.</t>
  </si>
  <si>
    <t xml:space="preserve">Erstgespräch/Clearinggespräch </t>
  </si>
  <si>
    <t>Leistungs-stunden Vor-u. Nachb.</t>
  </si>
  <si>
    <t>Erstellung und Übermittlung individueller Beratungsberichte</t>
  </si>
  <si>
    <t xml:space="preserve">davon direkte teilnehmer_ innen-bezogene Leistungen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</si>
</sst>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0" formatCode="&quot;Workshopreihe á &quot;0&quot; Wochen mit SC-Status&quot;"/>
    <numFmt numFmtId="181" formatCode="0.00000000"/>
    <numFmt numFmtId="184" formatCode="0.0%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i/>
      <sz val="12"/>
      <color indexed="10"/>
      <name val="Calibri"/>
      <family val="2"/>
    </font>
    <font>
      <b/>
      <i/>
      <sz val="12"/>
      <color indexed="2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indexed="57"/>
      <name val="Calibri"/>
      <family val="2"/>
    </font>
    <font>
      <b/>
      <i/>
      <sz val="12"/>
      <color indexed="23"/>
      <name val="Calibri"/>
      <family val="2"/>
    </font>
    <font>
      <b/>
      <i/>
      <sz val="12"/>
      <color indexed="2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10">
    <xf numFmtId="0" fontId="0" fillId="0" borderId="0" xfId="0"/>
    <xf numFmtId="0" fontId="1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wrapText="1"/>
    </xf>
    <xf numFmtId="0" fontId="12" fillId="2" borderId="2" xfId="0" applyFont="1" applyFill="1" applyBorder="1" applyAlignment="1"/>
    <xf numFmtId="0" fontId="0" fillId="2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0" fillId="0" borderId="1" xfId="0" applyBorder="1"/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12" fillId="0" borderId="0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9" fontId="11" fillId="0" borderId="0" xfId="2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top" wrapText="1"/>
    </xf>
    <xf numFmtId="2" fontId="0" fillId="2" borderId="0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181" fontId="0" fillId="0" borderId="0" xfId="0" applyNumberFormat="1"/>
    <xf numFmtId="0" fontId="13" fillId="0" borderId="0" xfId="0" applyFont="1"/>
    <xf numFmtId="1" fontId="12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14" fontId="12" fillId="4" borderId="7" xfId="0" applyNumberFormat="1" applyFont="1" applyFill="1" applyBorder="1" applyAlignment="1" applyProtection="1">
      <alignment horizontal="center" vertical="center"/>
      <protection locked="0"/>
    </xf>
    <xf numFmtId="14" fontId="12" fillId="4" borderId="8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3" fontId="0" fillId="4" borderId="9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180" fontId="0" fillId="4" borderId="0" xfId="0" applyNumberFormat="1" applyFill="1" applyAlignment="1">
      <alignment horizontal="left"/>
    </xf>
    <xf numFmtId="0" fontId="0" fillId="4" borderId="11" xfId="0" applyFill="1" applyBorder="1" applyProtection="1">
      <protection locked="0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2" fillId="5" borderId="5" xfId="0" applyNumberFormat="1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2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top" wrapText="1"/>
    </xf>
    <xf numFmtId="2" fontId="20" fillId="3" borderId="0" xfId="0" applyNumberFormat="1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wrapText="1"/>
    </xf>
    <xf numFmtId="0" fontId="0" fillId="0" borderId="4" xfId="0" applyNumberForma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4" borderId="0" xfId="0" applyNumberFormat="1" applyFill="1" applyBorder="1" applyAlignment="1" applyProtection="1">
      <alignment horizontal="center" vertical="center"/>
      <protection locked="0"/>
    </xf>
    <xf numFmtId="0" fontId="26" fillId="2" borderId="2" xfId="0" applyNumberFormat="1" applyFont="1" applyFill="1" applyBorder="1" applyAlignment="1"/>
    <xf numFmtId="0" fontId="27" fillId="2" borderId="3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4" xfId="0" applyNumberFormat="1" applyFill="1" applyBorder="1" applyAlignment="1">
      <alignment horizontal="left" vertical="center" wrapText="1"/>
    </xf>
    <xf numFmtId="0" fontId="12" fillId="3" borderId="4" xfId="0" applyNumberFormat="1" applyFont="1" applyFill="1" applyBorder="1" applyAlignment="1"/>
    <xf numFmtId="0" fontId="0" fillId="3" borderId="0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28" fillId="3" borderId="9" xfId="0" applyNumberFormat="1" applyFont="1" applyFill="1" applyBorder="1" applyAlignment="1">
      <alignment horizontal="center"/>
    </xf>
    <xf numFmtId="0" fontId="0" fillId="5" borderId="4" xfId="0" applyNumberFormat="1" applyFill="1" applyBorder="1" applyAlignment="1"/>
    <xf numFmtId="0" fontId="0" fillId="5" borderId="0" xfId="0" applyNumberFormat="1" applyFill="1" applyBorder="1" applyAlignment="1">
      <alignment horizontal="center"/>
    </xf>
    <xf numFmtId="0" fontId="29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center"/>
    </xf>
    <xf numFmtId="0" fontId="0" fillId="5" borderId="11" xfId="0" applyNumberFormat="1" applyFill="1" applyBorder="1" applyAlignment="1"/>
    <xf numFmtId="0" fontId="0" fillId="5" borderId="12" xfId="0" applyNumberFormat="1" applyFill="1" applyBorder="1" applyAlignment="1">
      <alignment horizontal="center"/>
    </xf>
    <xf numFmtId="0" fontId="12" fillId="3" borderId="2" xfId="0" applyNumberFormat="1" applyFont="1" applyFill="1" applyBorder="1" applyAlignment="1"/>
    <xf numFmtId="0" fontId="0" fillId="3" borderId="3" xfId="0" applyNumberForma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left" vertical="center" wrapText="1"/>
      <protection locked="0"/>
    </xf>
    <xf numFmtId="2" fontId="12" fillId="4" borderId="13" xfId="0" applyNumberFormat="1" applyFont="1" applyFill="1" applyBorder="1" applyAlignment="1" applyProtection="1">
      <alignment horizontal="center" vertical="center"/>
      <protection locked="0"/>
    </xf>
    <xf numFmtId="2" fontId="12" fillId="4" borderId="14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ont="1" applyFill="1" applyBorder="1" applyAlignment="1">
      <alignment horizontal="center" vertical="center"/>
    </xf>
    <xf numFmtId="2" fontId="30" fillId="4" borderId="15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vertical="center"/>
    </xf>
    <xf numFmtId="2" fontId="11" fillId="0" borderId="0" xfId="2" applyNumberFormat="1" applyFont="1" applyFill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12" fillId="4" borderId="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 applyProtection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27" fillId="2" borderId="3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/>
    </xf>
    <xf numFmtId="2" fontId="26" fillId="2" borderId="17" xfId="0" applyNumberFormat="1" applyFont="1" applyFill="1" applyBorder="1" applyAlignment="1" applyProtection="1">
      <alignment horizontal="center" vertical="center"/>
    </xf>
    <xf numFmtId="2" fontId="26" fillId="3" borderId="17" xfId="0" applyNumberFormat="1" applyFont="1" applyFill="1" applyBorder="1" applyAlignment="1" applyProtection="1">
      <alignment horizontal="center" vertical="center"/>
    </xf>
    <xf numFmtId="2" fontId="26" fillId="3" borderId="1" xfId="0" applyNumberFormat="1" applyFont="1" applyFill="1" applyBorder="1" applyAlignment="1" applyProtection="1">
      <alignment horizontal="center" vertical="center"/>
    </xf>
    <xf numFmtId="2" fontId="15" fillId="3" borderId="0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30" fillId="2" borderId="3" xfId="0" applyNumberFormat="1" applyFont="1" applyFill="1" applyBorder="1" applyAlignment="1" applyProtection="1">
      <alignment horizontal="center" vertical="center"/>
    </xf>
    <xf numFmtId="2" fontId="30" fillId="2" borderId="3" xfId="0" applyNumberFormat="1" applyFont="1" applyFill="1" applyBorder="1" applyAlignment="1" applyProtection="1">
      <alignment horizontal="center" vertical="center"/>
      <protection locked="0"/>
    </xf>
    <xf numFmtId="2" fontId="30" fillId="2" borderId="17" xfId="0" applyNumberFormat="1" applyFont="1" applyFill="1" applyBorder="1" applyAlignment="1" applyProtection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</xf>
    <xf numFmtId="2" fontId="15" fillId="2" borderId="12" xfId="0" applyNumberFormat="1" applyFont="1" applyFill="1" applyBorder="1" applyAlignment="1">
      <alignment horizontal="center" vertical="top" wrapText="1"/>
    </xf>
    <xf numFmtId="2" fontId="15" fillId="2" borderId="12" xfId="0" applyNumberFormat="1" applyFont="1" applyFill="1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 vertical="center"/>
    </xf>
    <xf numFmtId="2" fontId="12" fillId="3" borderId="17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 applyProtection="1">
      <alignment horizontal="center" vertical="center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15" fillId="2" borderId="3" xfId="0" applyNumberFormat="1" applyFont="1" applyFill="1" applyBorder="1" applyAlignment="1">
      <alignment horizontal="center" vertical="top" wrapText="1"/>
    </xf>
    <xf numFmtId="2" fontId="0" fillId="2" borderId="17" xfId="0" applyNumberFormat="1" applyFill="1" applyBorder="1" applyAlignment="1" applyProtection="1">
      <alignment horizontal="center" vertical="center"/>
    </xf>
    <xf numFmtId="2" fontId="12" fillId="3" borderId="17" xfId="0" applyNumberFormat="1" applyFont="1" applyFill="1" applyBorder="1" applyAlignment="1" applyProtection="1">
      <alignment horizontal="center"/>
    </xf>
    <xf numFmtId="2" fontId="12" fillId="3" borderId="9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12" fillId="3" borderId="6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 applyProtection="1">
      <alignment horizontal="center" vertical="center"/>
      <protection locked="0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10" fontId="11" fillId="5" borderId="0" xfId="2" applyNumberFormat="1" applyFont="1" applyFill="1" applyBorder="1" applyAlignment="1">
      <alignment horizontal="center"/>
    </xf>
    <xf numFmtId="10" fontId="11" fillId="5" borderId="12" xfId="2" applyNumberFormat="1" applyFont="1" applyFill="1" applyBorder="1" applyAlignment="1">
      <alignment horizontal="center"/>
    </xf>
    <xf numFmtId="184" fontId="28" fillId="3" borderId="6" xfId="2" applyNumberFormat="1" applyFont="1" applyFill="1" applyBorder="1" applyAlignment="1" applyProtection="1">
      <alignment horizontal="center" vertical="center"/>
    </xf>
    <xf numFmtId="184" fontId="28" fillId="3" borderId="1" xfId="2" applyNumberFormat="1" applyFont="1" applyFill="1" applyBorder="1" applyAlignment="1" applyProtection="1">
      <alignment horizontal="center" vertical="center"/>
    </xf>
    <xf numFmtId="2" fontId="0" fillId="4" borderId="25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>
      <alignment horizontal="center" vertical="center"/>
    </xf>
    <xf numFmtId="184" fontId="28" fillId="3" borderId="9" xfId="2" applyNumberFormat="1" applyFont="1" applyFill="1" applyBorder="1" applyAlignment="1" applyProtection="1">
      <alignment horizontal="center" vertical="center"/>
    </xf>
    <xf numFmtId="184" fontId="28" fillId="3" borderId="10" xfId="2" applyNumberFormat="1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horizontal="center" vertical="top" wrapText="1"/>
    </xf>
    <xf numFmtId="0" fontId="20" fillId="5" borderId="17" xfId="0" applyFont="1" applyFill="1" applyBorder="1" applyAlignment="1">
      <alignment horizontal="center" vertical="top" wrapText="1"/>
    </xf>
    <xf numFmtId="0" fontId="0" fillId="3" borderId="11" xfId="0" applyNumberFormat="1" applyFont="1" applyFill="1" applyBorder="1" applyAlignment="1">
      <alignment horizontal="left" vertical="center" wrapText="1"/>
    </xf>
    <xf numFmtId="0" fontId="0" fillId="3" borderId="12" xfId="0" applyNumberFormat="1" applyFont="1" applyFill="1" applyBorder="1" applyAlignment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9" fillId="2" borderId="0" xfId="0" applyNumberFormat="1" applyFont="1" applyFill="1" applyBorder="1" applyAlignment="1">
      <alignment horizontal="right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14" fontId="12" fillId="4" borderId="22" xfId="0" applyNumberFormat="1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</cellXfs>
  <cellStyles count="4">
    <cellStyle name="Komma 2" xfId="1"/>
    <cellStyle name="Prozent" xfId="2" builtinId="5"/>
    <cellStyle name="Standard" xfId="0" builtinId="0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L102"/>
  <sheetViews>
    <sheetView showGridLines="0" tabSelected="1" showWhiteSpace="0" view="pageLayout" zoomScaleNormal="100" zoomScaleSheetLayoutView="100" workbookViewId="0">
      <selection activeCell="D10" sqref="D10"/>
    </sheetView>
  </sheetViews>
  <sheetFormatPr baseColWidth="10" defaultRowHeight="15" x14ac:dyDescent="0.25"/>
  <cols>
    <col min="1" max="1" width="41.85546875" style="5" customWidth="1"/>
    <col min="2" max="2" width="11.140625" style="11" customWidth="1"/>
    <col min="3" max="3" width="11.42578125" customWidth="1"/>
    <col min="4" max="4" width="9.42578125" customWidth="1"/>
    <col min="5" max="5" width="11.42578125" customWidth="1"/>
    <col min="6" max="6" width="8.7109375" style="27" customWidth="1"/>
    <col min="7" max="7" width="9.7109375" customWidth="1"/>
    <col min="8" max="9" width="10.5703125" customWidth="1"/>
  </cols>
  <sheetData>
    <row r="1" spans="1:9" s="7" customFormat="1" ht="20.100000000000001" customHeight="1" x14ac:dyDescent="0.25">
      <c r="A1" s="203" t="s">
        <v>25</v>
      </c>
      <c r="B1" s="203"/>
      <c r="C1" s="203"/>
      <c r="D1" s="203"/>
      <c r="E1" s="203"/>
      <c r="F1" s="203"/>
      <c r="G1" s="203"/>
      <c r="H1" s="203"/>
      <c r="I1" s="203"/>
    </row>
    <row r="2" spans="1:9" s="7" customFormat="1" ht="12.75" customHeight="1" x14ac:dyDescent="0.25">
      <c r="A2" s="34"/>
      <c r="B2" s="9"/>
      <c r="F2" s="25"/>
      <c r="G2" s="35"/>
      <c r="H2" s="24"/>
      <c r="I2" s="24"/>
    </row>
    <row r="3" spans="1:9" s="7" customFormat="1" ht="12.75" customHeight="1" x14ac:dyDescent="0.25">
      <c r="A3" s="33" t="s">
        <v>81</v>
      </c>
      <c r="B3" s="9"/>
      <c r="F3" s="25"/>
      <c r="I3" s="24"/>
    </row>
    <row r="4" spans="1:9" s="7" customFormat="1" ht="12.75" customHeight="1" thickBot="1" x14ac:dyDescent="0.3">
      <c r="A4" s="33"/>
      <c r="B4" s="9"/>
      <c r="F4" s="25"/>
      <c r="I4" s="24"/>
    </row>
    <row r="5" spans="1:9" s="7" customFormat="1" ht="19.7" customHeight="1" thickBot="1" x14ac:dyDescent="0.3">
      <c r="A5" s="174" t="s">
        <v>98</v>
      </c>
      <c r="B5" s="175"/>
      <c r="C5" s="175"/>
      <c r="D5" s="175"/>
      <c r="E5" s="176"/>
      <c r="F5" s="25"/>
      <c r="G5" s="35"/>
      <c r="H5" s="24"/>
      <c r="I5" s="24"/>
    </row>
    <row r="6" spans="1:9" s="7" customFormat="1" x14ac:dyDescent="0.25">
      <c r="A6" s="23" t="s">
        <v>49</v>
      </c>
      <c r="B6" s="200"/>
      <c r="C6" s="201"/>
      <c r="D6" s="201"/>
      <c r="E6" s="202"/>
      <c r="F6" s="8"/>
      <c r="G6" s="8"/>
      <c r="H6" s="8"/>
      <c r="I6" s="8"/>
    </row>
    <row r="7" spans="1:9" s="7" customFormat="1" x14ac:dyDescent="0.25">
      <c r="A7" s="23" t="s">
        <v>4</v>
      </c>
      <c r="B7" s="197"/>
      <c r="C7" s="198"/>
      <c r="D7" s="198"/>
      <c r="E7" s="199"/>
      <c r="F7" s="8"/>
      <c r="G7" s="8"/>
      <c r="H7" s="8"/>
      <c r="I7" s="8"/>
    </row>
    <row r="8" spans="1:9" s="7" customFormat="1" x14ac:dyDescent="0.25">
      <c r="A8" s="23" t="s">
        <v>48</v>
      </c>
      <c r="B8" s="197"/>
      <c r="C8" s="198"/>
      <c r="D8" s="198"/>
      <c r="E8" s="199"/>
      <c r="F8" s="8"/>
      <c r="G8" s="8"/>
      <c r="H8" s="8"/>
      <c r="I8" s="8"/>
    </row>
    <row r="9" spans="1:9" s="7" customFormat="1" x14ac:dyDescent="0.25">
      <c r="A9" s="23" t="s">
        <v>5</v>
      </c>
      <c r="B9" s="71" t="s">
        <v>27</v>
      </c>
      <c r="C9" s="54"/>
      <c r="D9" s="71" t="s">
        <v>28</v>
      </c>
      <c r="E9" s="55"/>
      <c r="F9" s="37"/>
      <c r="G9" s="8"/>
      <c r="H9" s="8"/>
      <c r="I9" s="8"/>
    </row>
    <row r="10" spans="1:9" s="7" customFormat="1" ht="15.75" x14ac:dyDescent="0.25">
      <c r="A10" s="23" t="s">
        <v>29</v>
      </c>
      <c r="B10" s="56"/>
      <c r="D10" s="36"/>
      <c r="E10" s="38"/>
      <c r="F10" s="8"/>
      <c r="G10" s="8"/>
      <c r="H10" s="8"/>
      <c r="I10" s="8"/>
    </row>
    <row r="11" spans="1:9" s="7" customFormat="1" ht="15.75" x14ac:dyDescent="0.25">
      <c r="A11" s="23" t="s">
        <v>30</v>
      </c>
      <c r="B11" s="49">
        <f>(E9-C9)/(365/12)</f>
        <v>0</v>
      </c>
      <c r="D11" s="36"/>
      <c r="E11" s="38"/>
      <c r="F11" s="41"/>
      <c r="G11" s="41"/>
      <c r="H11" s="41"/>
      <c r="I11" s="41"/>
    </row>
    <row r="12" spans="1:9" s="7" customFormat="1" x14ac:dyDescent="0.25">
      <c r="A12" s="23" t="s">
        <v>31</v>
      </c>
      <c r="B12" s="49">
        <f>IF((E9-C9+1)/365*210&lt;1,0,(E9-C9+1)/365*210)</f>
        <v>0</v>
      </c>
    </row>
    <row r="13" spans="1:9" s="7" customFormat="1" x14ac:dyDescent="0.25">
      <c r="A13" s="23" t="s">
        <v>36</v>
      </c>
      <c r="B13" s="49">
        <f>B11*(52/12)</f>
        <v>0</v>
      </c>
    </row>
    <row r="14" spans="1:9" s="7" customFormat="1" x14ac:dyDescent="0.25">
      <c r="A14" s="23" t="s">
        <v>88</v>
      </c>
      <c r="B14" s="116"/>
    </row>
    <row r="15" spans="1:9" s="7" customFormat="1" x14ac:dyDescent="0.25">
      <c r="A15" s="23" t="s">
        <v>99</v>
      </c>
      <c r="B15" s="116"/>
      <c r="C15" s="7" t="s">
        <v>86</v>
      </c>
    </row>
    <row r="16" spans="1:9" s="7" customFormat="1" ht="14.25" customHeight="1" thickBot="1" x14ac:dyDescent="0.3">
      <c r="F16" s="25"/>
    </row>
    <row r="17" spans="1:11" s="7" customFormat="1" ht="19.7" customHeight="1" thickBot="1" x14ac:dyDescent="0.3">
      <c r="A17" s="174" t="s">
        <v>82</v>
      </c>
      <c r="B17" s="175"/>
      <c r="C17" s="175"/>
      <c r="D17" s="175"/>
      <c r="E17" s="176"/>
      <c r="F17" s="40"/>
      <c r="G17" s="8"/>
      <c r="H17" s="8"/>
      <c r="I17" s="8"/>
    </row>
    <row r="18" spans="1:11" s="7" customFormat="1" ht="70.900000000000006" customHeight="1" thickBot="1" x14ac:dyDescent="0.3">
      <c r="A18" s="39"/>
      <c r="B18" s="66" t="s">
        <v>32</v>
      </c>
      <c r="C18" s="66" t="s">
        <v>104</v>
      </c>
      <c r="D18" s="66" t="s">
        <v>38</v>
      </c>
      <c r="E18" s="66" t="s">
        <v>51</v>
      </c>
      <c r="H18" s="8"/>
      <c r="I18" s="8"/>
    </row>
    <row r="19" spans="1:11" s="7" customFormat="1" ht="14.1" customHeight="1" x14ac:dyDescent="0.25">
      <c r="A19" s="68" t="s">
        <v>33</v>
      </c>
      <c r="B19" s="109"/>
      <c r="C19" s="109"/>
      <c r="D19" s="109"/>
      <c r="E19" s="110"/>
      <c r="H19" s="8"/>
      <c r="I19" s="8"/>
      <c r="K19" s="39"/>
    </row>
    <row r="20" spans="1:11" s="7" customFormat="1" ht="14.1" customHeight="1" x14ac:dyDescent="0.25">
      <c r="A20" s="69" t="s">
        <v>45</v>
      </c>
      <c r="B20" s="111">
        <f>IF(ISERROR(B19/($B$12*$B$10/5)),0,B19/($B$12*$B$10/5))</f>
        <v>0</v>
      </c>
      <c r="C20" s="111">
        <f>IF(ISERROR(C19/($B$12*$B$10/5)),0,C19/($B$12*$B$10/5))</f>
        <v>0</v>
      </c>
      <c r="D20" s="111">
        <f>IF(ISERROR(D19/($B$12*$B$10/5)),0,D19/($B$12*$B$10/5))</f>
        <v>0</v>
      </c>
      <c r="E20" s="111">
        <f>IF(ISERROR(E19/($B$12*$B$10/5)),0,E19/($B$12*$B$10/5))</f>
        <v>0</v>
      </c>
      <c r="H20" s="8"/>
      <c r="I20" s="8"/>
    </row>
    <row r="21" spans="1:11" s="7" customFormat="1" ht="14.1" customHeight="1" x14ac:dyDescent="0.25">
      <c r="A21" s="70" t="s">
        <v>34</v>
      </c>
      <c r="B21" s="112"/>
      <c r="C21" s="113"/>
      <c r="D21" s="114"/>
      <c r="E21" s="115"/>
      <c r="H21" s="8"/>
      <c r="I21" s="8"/>
    </row>
    <row r="22" spans="1:11" s="7" customFormat="1" ht="14.1" customHeight="1" x14ac:dyDescent="0.25">
      <c r="A22" s="69" t="s">
        <v>50</v>
      </c>
      <c r="B22" s="111">
        <f>IF(ISERROR(B21/($B$12*$B$10/5)),0,B21/($B$12*$B$10/5))</f>
        <v>0</v>
      </c>
      <c r="C22" s="113"/>
      <c r="D22" s="114"/>
      <c r="E22" s="113"/>
    </row>
    <row r="23" spans="1:11" s="7" customFormat="1" ht="14.1" customHeight="1" x14ac:dyDescent="0.25">
      <c r="A23" s="70" t="s">
        <v>35</v>
      </c>
      <c r="B23" s="116"/>
      <c r="C23" s="113"/>
      <c r="D23" s="114"/>
      <c r="E23" s="117"/>
    </row>
    <row r="24" spans="1:11" s="7" customFormat="1" ht="14.1" customHeight="1" x14ac:dyDescent="0.25">
      <c r="A24" s="69" t="s">
        <v>47</v>
      </c>
      <c r="B24" s="118">
        <f>B20+B22</f>
        <v>0</v>
      </c>
      <c r="C24" s="113"/>
      <c r="D24" s="114"/>
      <c r="E24" s="117"/>
    </row>
    <row r="25" spans="1:11" s="7" customFormat="1" ht="14.1" customHeight="1" thickBot="1" x14ac:dyDescent="0.3">
      <c r="A25" s="33"/>
      <c r="B25" s="9"/>
      <c r="F25" s="25"/>
    </row>
    <row r="26" spans="1:11" s="7" customFormat="1" ht="20.100000000000001" customHeight="1" thickBot="1" x14ac:dyDescent="0.3">
      <c r="A26" s="174" t="s">
        <v>70</v>
      </c>
      <c r="B26" s="175"/>
      <c r="C26" s="175"/>
      <c r="D26" s="175"/>
      <c r="E26" s="175"/>
      <c r="F26" s="176"/>
      <c r="G26" s="74" t="s">
        <v>20</v>
      </c>
      <c r="H26" s="75" t="s">
        <v>22</v>
      </c>
      <c r="I26" s="80" t="s">
        <v>83</v>
      </c>
    </row>
    <row r="27" spans="1:11" s="7" customFormat="1" ht="20.100000000000001" customHeight="1" thickBot="1" x14ac:dyDescent="0.3">
      <c r="A27" s="177" t="s">
        <v>87</v>
      </c>
      <c r="B27" s="178"/>
      <c r="C27" s="178"/>
      <c r="D27" s="178"/>
      <c r="E27" s="178"/>
      <c r="F27" s="179"/>
      <c r="G27" s="76" t="s">
        <v>2</v>
      </c>
      <c r="H27" s="77" t="s">
        <v>2</v>
      </c>
      <c r="I27" s="171" t="s">
        <v>2</v>
      </c>
    </row>
    <row r="28" spans="1:11" s="8" customFormat="1" ht="15" customHeight="1" x14ac:dyDescent="0.25">
      <c r="A28" s="208" t="s">
        <v>88</v>
      </c>
      <c r="B28" s="209"/>
      <c r="C28" s="209"/>
      <c r="D28" s="209"/>
      <c r="E28" s="209"/>
      <c r="F28" s="209"/>
      <c r="G28" s="65">
        <f>B14</f>
        <v>0</v>
      </c>
      <c r="H28" s="168"/>
      <c r="I28" s="166">
        <f>IFERROR(H28/G28,0)</f>
        <v>0</v>
      </c>
    </row>
    <row r="29" spans="1:11" s="8" customFormat="1" ht="15" customHeight="1" x14ac:dyDescent="0.25">
      <c r="A29" s="194" t="s">
        <v>12</v>
      </c>
      <c r="B29" s="195"/>
      <c r="C29" s="195"/>
      <c r="D29" s="195"/>
      <c r="E29" s="195"/>
      <c r="F29" s="195"/>
      <c r="G29" s="58"/>
      <c r="H29" s="169"/>
      <c r="I29" s="172">
        <f>IFERROR(H29/G29,0)</f>
        <v>0</v>
      </c>
    </row>
    <row r="30" spans="1:11" s="8" customFormat="1" ht="15" customHeight="1" x14ac:dyDescent="0.25">
      <c r="A30" s="194" t="s">
        <v>89</v>
      </c>
      <c r="B30" s="195"/>
      <c r="C30" s="195"/>
      <c r="D30" s="195"/>
      <c r="E30" s="195"/>
      <c r="F30" s="195"/>
      <c r="G30" s="58"/>
      <c r="H30" s="169"/>
      <c r="I30" s="172">
        <f>IFERROR(H30/G30,0)</f>
        <v>0</v>
      </c>
    </row>
    <row r="31" spans="1:11" s="7" customFormat="1" ht="15" customHeight="1" x14ac:dyDescent="0.25">
      <c r="A31" s="194" t="s">
        <v>90</v>
      </c>
      <c r="B31" s="195"/>
      <c r="C31" s="195"/>
      <c r="D31" s="195"/>
      <c r="E31" s="195"/>
      <c r="F31" s="195"/>
      <c r="G31" s="58"/>
      <c r="H31" s="169"/>
      <c r="I31" s="172">
        <f>IFERROR(H31/G31,0)</f>
        <v>0</v>
      </c>
    </row>
    <row r="32" spans="1:11" s="7" customFormat="1" ht="15" customHeight="1" thickBot="1" x14ac:dyDescent="0.3">
      <c r="A32" s="192" t="s">
        <v>24</v>
      </c>
      <c r="B32" s="193"/>
      <c r="C32" s="193"/>
      <c r="D32" s="193"/>
      <c r="E32" s="193"/>
      <c r="F32" s="193"/>
      <c r="G32" s="59"/>
      <c r="H32" s="170"/>
      <c r="I32" s="173">
        <f>IFERROR(H32/G32,0)</f>
        <v>0</v>
      </c>
    </row>
    <row r="33" spans="1:10" ht="14.45" customHeight="1" x14ac:dyDescent="0.25">
      <c r="A33" s="186" t="s">
        <v>100</v>
      </c>
      <c r="B33" s="186"/>
      <c r="C33" s="186"/>
      <c r="D33" s="186"/>
      <c r="E33" s="186"/>
      <c r="F33" s="186"/>
      <c r="G33" s="18"/>
      <c r="H33" s="3"/>
      <c r="I33" s="3"/>
    </row>
    <row r="34" spans="1:10" ht="14.45" customHeight="1" thickBot="1" x14ac:dyDescent="0.3">
      <c r="A34" s="6"/>
      <c r="B34" s="2"/>
      <c r="C34" s="2"/>
      <c r="D34" s="2"/>
      <c r="E34" s="2"/>
      <c r="F34" s="26"/>
      <c r="G34" s="2"/>
      <c r="H34" s="3"/>
      <c r="I34" s="3"/>
    </row>
    <row r="35" spans="1:10" ht="20.100000000000001" customHeight="1" thickBot="1" x14ac:dyDescent="0.3">
      <c r="A35" s="180" t="s">
        <v>91</v>
      </c>
      <c r="B35" s="181"/>
      <c r="C35" s="181"/>
      <c r="D35" s="181"/>
      <c r="E35" s="181"/>
      <c r="F35" s="182"/>
      <c r="G35" s="74" t="s">
        <v>20</v>
      </c>
      <c r="H35" s="75" t="s">
        <v>22</v>
      </c>
      <c r="I35" s="80" t="s">
        <v>83</v>
      </c>
    </row>
    <row r="36" spans="1:10" ht="48.75" thickBot="1" x14ac:dyDescent="0.3">
      <c r="A36" s="78" t="s">
        <v>52</v>
      </c>
      <c r="B36" s="20"/>
      <c r="C36" s="21" t="s">
        <v>0</v>
      </c>
      <c r="D36" s="21" t="s">
        <v>42</v>
      </c>
      <c r="E36" s="21" t="s">
        <v>14</v>
      </c>
      <c r="F36" s="21" t="s">
        <v>19</v>
      </c>
      <c r="G36" s="52" t="s">
        <v>93</v>
      </c>
      <c r="H36" s="66" t="s">
        <v>93</v>
      </c>
      <c r="I36" s="79" t="s">
        <v>93</v>
      </c>
    </row>
    <row r="37" spans="1:10" ht="18" customHeight="1" thickBot="1" x14ac:dyDescent="0.3">
      <c r="A37" s="84" t="s">
        <v>101</v>
      </c>
      <c r="B37" s="85"/>
      <c r="C37" s="86"/>
      <c r="D37" s="119">
        <v>1</v>
      </c>
      <c r="E37" s="119">
        <f>$B$15*D37</f>
        <v>0</v>
      </c>
      <c r="F37" s="120">
        <f>IF(ISERROR(G37/($B$10/5*$B$12)),0,G37/($B$10/5*$B$12))</f>
        <v>0</v>
      </c>
      <c r="G37" s="121">
        <f>$D$37*$C$37*$B$15</f>
        <v>0</v>
      </c>
      <c r="H37" s="122"/>
      <c r="I37" s="173">
        <f>IFERROR(H37/G37,0)</f>
        <v>0</v>
      </c>
    </row>
    <row r="38" spans="1:10" ht="20.100000000000001" customHeight="1" thickBot="1" x14ac:dyDescent="0.3">
      <c r="A38" s="87" t="s">
        <v>41</v>
      </c>
      <c r="B38" s="88"/>
      <c r="C38" s="89"/>
      <c r="D38" s="123"/>
      <c r="E38" s="124"/>
      <c r="F38" s="125">
        <f>SUM(F27:F37)</f>
        <v>0</v>
      </c>
      <c r="G38" s="126">
        <f>SUM(G37)</f>
        <v>0</v>
      </c>
      <c r="H38" s="127">
        <f>SUM(H37)</f>
        <v>0</v>
      </c>
      <c r="I38" s="173">
        <f>IFERROR(H38/G38,0)</f>
        <v>0</v>
      </c>
    </row>
    <row r="39" spans="1:10" ht="15" customHeight="1" x14ac:dyDescent="0.25">
      <c r="A39" s="196" t="s">
        <v>44</v>
      </c>
      <c r="B39" s="196"/>
      <c r="C39" s="196"/>
      <c r="D39" s="196"/>
      <c r="E39" s="196"/>
      <c r="F39" s="196"/>
      <c r="G39" s="128">
        <f>IF(ISERROR(G38/B15),0,G38/B15)</f>
        <v>0</v>
      </c>
      <c r="H39" s="128">
        <f>IF(ISERROR(H38/A15),0,H38/A15)</f>
        <v>0</v>
      </c>
      <c r="I39" s="90"/>
    </row>
    <row r="40" spans="1:10" ht="14.45" customHeight="1" thickBot="1" x14ac:dyDescent="0.3">
      <c r="A40" s="6"/>
      <c r="B40" s="2"/>
      <c r="C40" s="2"/>
      <c r="D40" s="2"/>
      <c r="E40" s="2"/>
      <c r="F40" s="26"/>
      <c r="G40" s="2"/>
      <c r="H40" s="3"/>
      <c r="I40" s="3"/>
    </row>
    <row r="41" spans="1:10" ht="20.100000000000001" customHeight="1" thickBot="1" x14ac:dyDescent="0.3">
      <c r="A41" s="180" t="s">
        <v>92</v>
      </c>
      <c r="B41" s="181"/>
      <c r="C41" s="181"/>
      <c r="D41" s="181"/>
      <c r="E41" s="181"/>
      <c r="F41" s="182"/>
      <c r="G41" s="74" t="s">
        <v>20</v>
      </c>
      <c r="H41" s="75" t="s">
        <v>22</v>
      </c>
      <c r="I41" s="80" t="s">
        <v>83</v>
      </c>
    </row>
    <row r="42" spans="1:10" ht="48.75" thickBot="1" x14ac:dyDescent="0.3">
      <c r="A42" s="78" t="s">
        <v>7</v>
      </c>
      <c r="B42" s="21" t="s">
        <v>53</v>
      </c>
      <c r="C42" s="21" t="s">
        <v>0</v>
      </c>
      <c r="D42" s="21" t="s">
        <v>42</v>
      </c>
      <c r="E42" s="21" t="s">
        <v>14</v>
      </c>
      <c r="F42" s="21" t="s">
        <v>19</v>
      </c>
      <c r="G42" s="52" t="s">
        <v>93</v>
      </c>
      <c r="H42" s="66" t="s">
        <v>93</v>
      </c>
      <c r="I42" s="79" t="s">
        <v>93</v>
      </c>
      <c r="J42" s="5"/>
    </row>
    <row r="43" spans="1:10" ht="15" customHeight="1" x14ac:dyDescent="0.25">
      <c r="A43" s="91" t="s">
        <v>9</v>
      </c>
      <c r="B43" s="130"/>
      <c r="C43" s="120">
        <v>0.25</v>
      </c>
      <c r="D43" s="120">
        <f t="shared" ref="D43:D49" si="0">B43*C43</f>
        <v>0</v>
      </c>
      <c r="E43" s="120">
        <f t="shared" ref="E43:E49" si="1">$B$14*B43</f>
        <v>0</v>
      </c>
      <c r="F43" s="120">
        <f t="shared" ref="F43:F49" si="2">IF(ISERROR(G43/($B$10/5*$B$12)),0,G43/($B$10/5*$B$12))</f>
        <v>0</v>
      </c>
      <c r="G43" s="129">
        <f>$B$43*$C$43*$B$14</f>
        <v>0</v>
      </c>
      <c r="H43" s="122"/>
      <c r="I43" s="172">
        <f t="shared" ref="I43:I50" si="3">IFERROR(H43/G43,0)</f>
        <v>0</v>
      </c>
    </row>
    <row r="44" spans="1:10" ht="15" customHeight="1" x14ac:dyDescent="0.25">
      <c r="A44" s="91" t="s">
        <v>6</v>
      </c>
      <c r="B44" s="130"/>
      <c r="C44" s="120">
        <v>0.5</v>
      </c>
      <c r="D44" s="120">
        <f t="shared" si="0"/>
        <v>0</v>
      </c>
      <c r="E44" s="120">
        <f t="shared" si="1"/>
        <v>0</v>
      </c>
      <c r="F44" s="120">
        <f t="shared" si="2"/>
        <v>0</v>
      </c>
      <c r="G44" s="129">
        <f>$B$44*$C$44*$B$14</f>
        <v>0</v>
      </c>
      <c r="H44" s="122"/>
      <c r="I44" s="172">
        <f t="shared" si="3"/>
        <v>0</v>
      </c>
    </row>
    <row r="45" spans="1:10" ht="15" customHeight="1" x14ac:dyDescent="0.25">
      <c r="A45" s="91" t="s">
        <v>61</v>
      </c>
      <c r="B45" s="130"/>
      <c r="C45" s="120">
        <v>1</v>
      </c>
      <c r="D45" s="120">
        <f t="shared" si="0"/>
        <v>0</v>
      </c>
      <c r="E45" s="120">
        <f t="shared" si="1"/>
        <v>0</v>
      </c>
      <c r="F45" s="120">
        <f t="shared" si="2"/>
        <v>0</v>
      </c>
      <c r="G45" s="129">
        <f>$B$45*$C$45*$B$14</f>
        <v>0</v>
      </c>
      <c r="H45" s="122"/>
      <c r="I45" s="172">
        <f t="shared" si="3"/>
        <v>0</v>
      </c>
    </row>
    <row r="46" spans="1:10" ht="15" customHeight="1" x14ac:dyDescent="0.25">
      <c r="A46" s="91" t="s">
        <v>63</v>
      </c>
      <c r="B46" s="130"/>
      <c r="C46" s="120">
        <v>0.5</v>
      </c>
      <c r="D46" s="120">
        <f t="shared" si="0"/>
        <v>0</v>
      </c>
      <c r="E46" s="120">
        <f t="shared" si="1"/>
        <v>0</v>
      </c>
      <c r="F46" s="120">
        <f t="shared" si="2"/>
        <v>0</v>
      </c>
      <c r="G46" s="129">
        <f>$B$46*$C$46*$B$14</f>
        <v>0</v>
      </c>
      <c r="H46" s="122"/>
      <c r="I46" s="172">
        <f t="shared" si="3"/>
        <v>0</v>
      </c>
    </row>
    <row r="47" spans="1:10" ht="15" customHeight="1" x14ac:dyDescent="0.25">
      <c r="A47" s="91" t="s">
        <v>60</v>
      </c>
      <c r="B47" s="130"/>
      <c r="C47" s="120">
        <v>0.25</v>
      </c>
      <c r="D47" s="120">
        <f t="shared" si="0"/>
        <v>0</v>
      </c>
      <c r="E47" s="120">
        <f t="shared" si="1"/>
        <v>0</v>
      </c>
      <c r="F47" s="120">
        <f t="shared" si="2"/>
        <v>0</v>
      </c>
      <c r="G47" s="129">
        <f>$B$47*$C$47*$B$14</f>
        <v>0</v>
      </c>
      <c r="H47" s="122"/>
      <c r="I47" s="172">
        <f t="shared" si="3"/>
        <v>0</v>
      </c>
    </row>
    <row r="48" spans="1:10" ht="15" customHeight="1" x14ac:dyDescent="0.25">
      <c r="A48" s="91" t="s">
        <v>64</v>
      </c>
      <c r="B48" s="130"/>
      <c r="C48" s="120">
        <v>0.25</v>
      </c>
      <c r="D48" s="120">
        <f t="shared" si="0"/>
        <v>0</v>
      </c>
      <c r="E48" s="120">
        <f t="shared" si="1"/>
        <v>0</v>
      </c>
      <c r="F48" s="120">
        <f t="shared" si="2"/>
        <v>0</v>
      </c>
      <c r="G48" s="129">
        <f>$B$48*$C$48*$B$14</f>
        <v>0</v>
      </c>
      <c r="H48" s="122"/>
      <c r="I48" s="172">
        <f t="shared" si="3"/>
        <v>0</v>
      </c>
    </row>
    <row r="49" spans="1:11" ht="15" customHeight="1" thickBot="1" x14ac:dyDescent="0.3">
      <c r="A49" s="108" t="s">
        <v>11</v>
      </c>
      <c r="B49" s="130"/>
      <c r="C49" s="130"/>
      <c r="D49" s="120">
        <f t="shared" si="0"/>
        <v>0</v>
      </c>
      <c r="E49" s="120">
        <f t="shared" si="1"/>
        <v>0</v>
      </c>
      <c r="F49" s="120">
        <f t="shared" si="2"/>
        <v>0</v>
      </c>
      <c r="G49" s="129">
        <f>$B$49*$C$49*$B$14</f>
        <v>0</v>
      </c>
      <c r="H49" s="131"/>
      <c r="I49" s="172">
        <f t="shared" si="3"/>
        <v>0</v>
      </c>
    </row>
    <row r="50" spans="1:11" ht="20.100000000000001" customHeight="1" thickBot="1" x14ac:dyDescent="0.3">
      <c r="A50" s="87" t="s">
        <v>8</v>
      </c>
      <c r="B50" s="88"/>
      <c r="C50" s="124"/>
      <c r="D50" s="132">
        <f>SUM(D43:D49)</f>
        <v>0</v>
      </c>
      <c r="E50" s="133"/>
      <c r="F50" s="134">
        <f>SUM(F43:F49)</f>
        <v>0</v>
      </c>
      <c r="G50" s="126">
        <f>SUM(G43:G49)</f>
        <v>0</v>
      </c>
      <c r="H50" s="127">
        <f>SUM(H43:H49)</f>
        <v>0</v>
      </c>
      <c r="I50" s="167">
        <f t="shared" si="3"/>
        <v>0</v>
      </c>
    </row>
    <row r="51" spans="1:11" ht="15" customHeight="1" x14ac:dyDescent="0.25">
      <c r="A51" s="196" t="s">
        <v>44</v>
      </c>
      <c r="B51" s="196"/>
      <c r="C51" s="196"/>
      <c r="D51" s="196"/>
      <c r="E51" s="196"/>
      <c r="F51" s="196"/>
      <c r="G51" s="128">
        <f>IF(ISERROR(G50/G28),0,G50/G28)</f>
        <v>0</v>
      </c>
      <c r="H51" s="128">
        <f>IF(ISERROR(H50/H28),0,H50/H28)</f>
        <v>0</v>
      </c>
      <c r="I51" s="90"/>
    </row>
    <row r="52" spans="1:11" ht="15.75" thickBot="1" x14ac:dyDescent="0.3">
      <c r="A52" s="186"/>
      <c r="B52" s="186"/>
      <c r="C52" s="186"/>
      <c r="D52" s="186"/>
      <c r="E52" s="186"/>
      <c r="F52" s="186"/>
      <c r="G52" s="2"/>
    </row>
    <row r="53" spans="1:11" ht="20.100000000000001" customHeight="1" thickBot="1" x14ac:dyDescent="0.3">
      <c r="A53" s="177" t="s">
        <v>94</v>
      </c>
      <c r="B53" s="178"/>
      <c r="C53" s="178"/>
      <c r="D53" s="178"/>
      <c r="E53" s="178"/>
      <c r="F53" s="179"/>
      <c r="G53" s="50" t="s">
        <v>20</v>
      </c>
      <c r="H53" s="57" t="s">
        <v>22</v>
      </c>
      <c r="I53" s="80" t="s">
        <v>83</v>
      </c>
    </row>
    <row r="54" spans="1:11" s="1" customFormat="1" ht="48.6" customHeight="1" thickBot="1" x14ac:dyDescent="0.3">
      <c r="A54" s="46" t="s">
        <v>59</v>
      </c>
      <c r="B54" s="21" t="s">
        <v>37</v>
      </c>
      <c r="C54" s="21" t="s">
        <v>18</v>
      </c>
      <c r="D54" s="21" t="s">
        <v>95</v>
      </c>
      <c r="E54" s="21" t="s">
        <v>96</v>
      </c>
      <c r="F54" s="21" t="s">
        <v>19</v>
      </c>
      <c r="G54" s="52" t="s">
        <v>93</v>
      </c>
      <c r="H54" s="66" t="s">
        <v>93</v>
      </c>
      <c r="I54" s="79" t="s">
        <v>93</v>
      </c>
    </row>
    <row r="55" spans="1:11" ht="15" customHeight="1" x14ac:dyDescent="0.25">
      <c r="A55" s="31" t="s">
        <v>55</v>
      </c>
      <c r="B55" s="130"/>
      <c r="C55" s="130"/>
      <c r="D55" s="130"/>
      <c r="E55" s="120">
        <f t="shared" ref="E55:E60" si="4">D55*C55</f>
        <v>0</v>
      </c>
      <c r="F55" s="120">
        <f t="shared" ref="F55:F60" si="5">IF(ISERROR(G55/($B$10/5*$B$12)),0,G55/($B$10/5*$B$12))</f>
        <v>0</v>
      </c>
      <c r="G55" s="135">
        <f>$B$55*$C$55</f>
        <v>0</v>
      </c>
      <c r="H55" s="122"/>
      <c r="I55" s="172">
        <f t="shared" ref="I55:I61" si="6">IFERROR(H55/G55,0)</f>
        <v>0</v>
      </c>
    </row>
    <row r="56" spans="1:11" ht="15" customHeight="1" x14ac:dyDescent="0.25">
      <c r="A56" s="32" t="s">
        <v>56</v>
      </c>
      <c r="B56" s="130"/>
      <c r="C56" s="130"/>
      <c r="D56" s="130"/>
      <c r="E56" s="120">
        <f t="shared" si="4"/>
        <v>0</v>
      </c>
      <c r="F56" s="120">
        <f t="shared" si="5"/>
        <v>0</v>
      </c>
      <c r="G56" s="129">
        <f>$B$56*$C$56</f>
        <v>0</v>
      </c>
      <c r="H56" s="122"/>
      <c r="I56" s="172">
        <f t="shared" si="6"/>
        <v>0</v>
      </c>
    </row>
    <row r="57" spans="1:11" ht="15" customHeight="1" x14ac:dyDescent="0.25">
      <c r="A57" s="30" t="s">
        <v>62</v>
      </c>
      <c r="B57" s="130"/>
      <c r="C57" s="130"/>
      <c r="D57" s="130"/>
      <c r="E57" s="120">
        <f t="shared" si="4"/>
        <v>0</v>
      </c>
      <c r="F57" s="120">
        <f t="shared" si="5"/>
        <v>0</v>
      </c>
      <c r="G57" s="129">
        <f>$B$57*$C$57</f>
        <v>0</v>
      </c>
      <c r="H57" s="122"/>
      <c r="I57" s="172">
        <f t="shared" si="6"/>
        <v>0</v>
      </c>
    </row>
    <row r="58" spans="1:11" ht="15" customHeight="1" x14ac:dyDescent="0.25">
      <c r="A58" s="30" t="s">
        <v>54</v>
      </c>
      <c r="B58" s="130"/>
      <c r="C58" s="130"/>
      <c r="D58" s="130"/>
      <c r="E58" s="120">
        <f t="shared" si="4"/>
        <v>0</v>
      </c>
      <c r="F58" s="120">
        <f t="shared" si="5"/>
        <v>0</v>
      </c>
      <c r="G58" s="129">
        <f>$B$58*$C$58</f>
        <v>0</v>
      </c>
      <c r="H58" s="122"/>
      <c r="I58" s="172">
        <f t="shared" si="6"/>
        <v>0</v>
      </c>
    </row>
    <row r="59" spans="1:11" ht="15" customHeight="1" x14ac:dyDescent="0.25">
      <c r="A59" s="31" t="s">
        <v>3</v>
      </c>
      <c r="B59" s="130"/>
      <c r="C59" s="130"/>
      <c r="D59" s="130"/>
      <c r="E59" s="120">
        <f t="shared" si="4"/>
        <v>0</v>
      </c>
      <c r="F59" s="120">
        <f t="shared" si="5"/>
        <v>0</v>
      </c>
      <c r="G59" s="129">
        <f>$B$59*$C$59</f>
        <v>0</v>
      </c>
      <c r="H59" s="122"/>
      <c r="I59" s="172">
        <f t="shared" si="6"/>
        <v>0</v>
      </c>
    </row>
    <row r="60" spans="1:11" ht="15" customHeight="1" thickBot="1" x14ac:dyDescent="0.3">
      <c r="A60" s="67" t="s">
        <v>11</v>
      </c>
      <c r="B60" s="130"/>
      <c r="C60" s="130"/>
      <c r="D60" s="130"/>
      <c r="E60" s="120">
        <f t="shared" si="4"/>
        <v>0</v>
      </c>
      <c r="F60" s="120">
        <f t="shared" si="5"/>
        <v>0</v>
      </c>
      <c r="G60" s="129">
        <f>$B$60*$C$60</f>
        <v>0</v>
      </c>
      <c r="H60" s="131"/>
      <c r="I60" s="172">
        <f t="shared" si="6"/>
        <v>0</v>
      </c>
    </row>
    <row r="61" spans="1:11" ht="20.100000000000001" customHeight="1" thickBot="1" x14ac:dyDescent="0.3">
      <c r="A61" s="13" t="s">
        <v>15</v>
      </c>
      <c r="B61" s="16"/>
      <c r="C61" s="17"/>
      <c r="D61" s="16"/>
      <c r="E61" s="136"/>
      <c r="F61" s="137">
        <f>SUM(F55:F60)</f>
        <v>0</v>
      </c>
      <c r="G61" s="138">
        <f>SUM(G55:G60)</f>
        <v>0</v>
      </c>
      <c r="H61" s="138">
        <f>SUM(H55:H60)</f>
        <v>0</v>
      </c>
      <c r="I61" s="167">
        <f t="shared" si="6"/>
        <v>0</v>
      </c>
    </row>
    <row r="62" spans="1:11" ht="20.100000000000001" customHeight="1" thickBot="1" x14ac:dyDescent="0.3">
      <c r="A62" s="42"/>
      <c r="B62" s="43"/>
      <c r="C62" s="44"/>
      <c r="D62" s="43"/>
      <c r="E62" s="43"/>
      <c r="F62" s="45"/>
      <c r="G62" s="45"/>
      <c r="H62" s="45"/>
      <c r="I62" s="45"/>
    </row>
    <row r="63" spans="1:11" ht="20.100000000000001" customHeight="1" thickBot="1" x14ac:dyDescent="0.3">
      <c r="A63" s="177" t="s">
        <v>97</v>
      </c>
      <c r="B63" s="178"/>
      <c r="C63" s="178"/>
      <c r="D63" s="178"/>
      <c r="E63" s="178"/>
      <c r="F63" s="179"/>
      <c r="G63" s="50" t="s">
        <v>20</v>
      </c>
      <c r="H63" s="57" t="s">
        <v>22</v>
      </c>
      <c r="I63" s="80" t="s">
        <v>83</v>
      </c>
    </row>
    <row r="64" spans="1:11" ht="48.75" customHeight="1" thickBot="1" x14ac:dyDescent="0.3">
      <c r="A64" s="46" t="s">
        <v>57</v>
      </c>
      <c r="B64" s="21" t="s">
        <v>39</v>
      </c>
      <c r="C64" s="21" t="s">
        <v>18</v>
      </c>
      <c r="D64" s="21" t="s">
        <v>95</v>
      </c>
      <c r="E64" s="21" t="s">
        <v>96</v>
      </c>
      <c r="F64" s="21" t="s">
        <v>19</v>
      </c>
      <c r="G64" s="52" t="s">
        <v>93</v>
      </c>
      <c r="H64" s="66" t="s">
        <v>93</v>
      </c>
      <c r="I64" s="53" t="s">
        <v>93</v>
      </c>
      <c r="K64" s="48"/>
    </row>
    <row r="65" spans="1:11" ht="20.100000000000001" customHeight="1" thickBot="1" x14ac:dyDescent="0.3">
      <c r="A65" s="61">
        <v>5</v>
      </c>
      <c r="B65" s="60"/>
      <c r="C65" s="60"/>
      <c r="D65" s="60"/>
      <c r="E65" s="139">
        <f>D65*C65</f>
        <v>0</v>
      </c>
      <c r="F65" s="140">
        <f>IF(ISERROR(G65/($B$10/5*$B$12)),0,G65/($B$10/5*$B$12))</f>
        <v>0</v>
      </c>
      <c r="G65" s="139">
        <f>$B$65*$C$65*$A$65</f>
        <v>0</v>
      </c>
      <c r="H65" s="141"/>
      <c r="I65" s="167">
        <f>IFERROR(H65/G65,0)</f>
        <v>0</v>
      </c>
    </row>
    <row r="66" spans="1:11" ht="20.100000000000001" customHeight="1" thickBot="1" x14ac:dyDescent="0.3">
      <c r="A66" s="13" t="s">
        <v>58</v>
      </c>
      <c r="B66" s="16"/>
      <c r="C66" s="17"/>
      <c r="D66" s="16"/>
      <c r="E66" s="136"/>
      <c r="F66" s="134">
        <f>SUM(F65)</f>
        <v>0</v>
      </c>
      <c r="G66" s="126">
        <f>SUM(G65)</f>
        <v>0</v>
      </c>
      <c r="H66" s="127">
        <f>SUM(H65)</f>
        <v>0</v>
      </c>
      <c r="I66" s="167">
        <f>IFERROR(H66/G66,0)</f>
        <v>0</v>
      </c>
    </row>
    <row r="67" spans="1:11" ht="15.75" thickBot="1" x14ac:dyDescent="0.3">
      <c r="A67"/>
      <c r="B67"/>
      <c r="J67" s="47"/>
    </row>
    <row r="68" spans="1:11" ht="20.100000000000001" customHeight="1" thickBot="1" x14ac:dyDescent="0.3">
      <c r="A68" s="187" t="s">
        <v>71</v>
      </c>
      <c r="B68" s="188"/>
      <c r="C68" s="188"/>
      <c r="D68" s="188"/>
      <c r="E68" s="188"/>
      <c r="F68" s="189"/>
      <c r="G68" s="50" t="s">
        <v>20</v>
      </c>
      <c r="H68" s="57" t="s">
        <v>22</v>
      </c>
      <c r="I68" s="80" t="s">
        <v>83</v>
      </c>
    </row>
    <row r="69" spans="1:11" ht="48.75" thickBot="1" x14ac:dyDescent="0.3">
      <c r="A69" s="19" t="s">
        <v>10</v>
      </c>
      <c r="B69" s="22"/>
      <c r="C69" s="12"/>
      <c r="D69" s="21" t="s">
        <v>40</v>
      </c>
      <c r="E69" s="21" t="s">
        <v>43</v>
      </c>
      <c r="F69" s="21" t="s">
        <v>19</v>
      </c>
      <c r="G69" s="52" t="s">
        <v>102</v>
      </c>
      <c r="H69" s="66" t="s">
        <v>102</v>
      </c>
      <c r="I69" s="79" t="s">
        <v>102</v>
      </c>
      <c r="J69" s="5"/>
      <c r="K69" s="20"/>
    </row>
    <row r="70" spans="1:11" ht="30" x14ac:dyDescent="0.25">
      <c r="A70" s="29" t="s">
        <v>68</v>
      </c>
      <c r="B70" s="10"/>
      <c r="C70" s="10"/>
      <c r="D70" s="120">
        <f>IF(ISERROR(E70/$B$20),0,(E70/$B$20))</f>
        <v>0</v>
      </c>
      <c r="E70" s="142"/>
      <c r="F70" s="143">
        <f>IF(ISERROR(G70/($B$10/5*$B$12)),0,G70/($B$10/5*$B$12))</f>
        <v>0</v>
      </c>
      <c r="G70" s="129">
        <f>E70*$B$13</f>
        <v>0</v>
      </c>
      <c r="H70" s="142"/>
      <c r="I70" s="172">
        <f t="shared" ref="I70:I77" si="7">IFERROR(H70/G70,0)</f>
        <v>0</v>
      </c>
      <c r="J70" s="5"/>
    </row>
    <row r="71" spans="1:11" ht="30" x14ac:dyDescent="0.25">
      <c r="A71" s="29" t="s">
        <v>103</v>
      </c>
      <c r="B71" s="10"/>
      <c r="C71" s="10"/>
      <c r="D71" s="120">
        <f t="shared" ref="D71:D76" si="8">IF(ISERROR(E71/$B$20),0,(E71/$B$20))</f>
        <v>0</v>
      </c>
      <c r="E71" s="130"/>
      <c r="F71" s="143">
        <f t="shared" ref="F71:F76" si="9">IF(ISERROR(G71/($B$10/5*$B$12)),0,G71/($B$10/5*$B$12))</f>
        <v>0</v>
      </c>
      <c r="G71" s="129">
        <f t="shared" ref="G71:G76" si="10">E71*$B$13</f>
        <v>0</v>
      </c>
      <c r="H71" s="130"/>
      <c r="I71" s="172">
        <f t="shared" si="7"/>
        <v>0</v>
      </c>
      <c r="J71" s="5"/>
    </row>
    <row r="72" spans="1:11" x14ac:dyDescent="0.25">
      <c r="A72" s="29" t="s">
        <v>65</v>
      </c>
      <c r="B72" s="10"/>
      <c r="C72" s="10"/>
      <c r="D72" s="120">
        <f t="shared" si="8"/>
        <v>0</v>
      </c>
      <c r="E72" s="130"/>
      <c r="F72" s="143">
        <f t="shared" si="9"/>
        <v>0</v>
      </c>
      <c r="G72" s="129">
        <f t="shared" si="10"/>
        <v>0</v>
      </c>
      <c r="H72" s="130"/>
      <c r="I72" s="172">
        <f t="shared" si="7"/>
        <v>0</v>
      </c>
      <c r="J72" s="5"/>
    </row>
    <row r="73" spans="1:11" x14ac:dyDescent="0.25">
      <c r="A73" s="29" t="s">
        <v>66</v>
      </c>
      <c r="B73" s="10"/>
      <c r="C73" s="10"/>
      <c r="D73" s="120">
        <f t="shared" si="8"/>
        <v>0</v>
      </c>
      <c r="E73" s="130"/>
      <c r="F73" s="143">
        <f t="shared" si="9"/>
        <v>0</v>
      </c>
      <c r="G73" s="129">
        <f t="shared" si="10"/>
        <v>0</v>
      </c>
      <c r="H73" s="130"/>
      <c r="I73" s="172">
        <f t="shared" si="7"/>
        <v>0</v>
      </c>
      <c r="J73" s="5"/>
    </row>
    <row r="74" spans="1:11" x14ac:dyDescent="0.25">
      <c r="A74" s="29" t="s">
        <v>67</v>
      </c>
      <c r="B74" s="10"/>
      <c r="C74" s="10"/>
      <c r="D74" s="120">
        <f t="shared" si="8"/>
        <v>0</v>
      </c>
      <c r="E74" s="130"/>
      <c r="F74" s="143">
        <f t="shared" si="9"/>
        <v>0</v>
      </c>
      <c r="G74" s="129">
        <f t="shared" si="10"/>
        <v>0</v>
      </c>
      <c r="H74" s="130"/>
      <c r="I74" s="172">
        <f t="shared" si="7"/>
        <v>0</v>
      </c>
      <c r="J74" s="5"/>
    </row>
    <row r="75" spans="1:11" x14ac:dyDescent="0.25">
      <c r="A75" s="29" t="s">
        <v>69</v>
      </c>
      <c r="B75" s="10"/>
      <c r="C75" s="10"/>
      <c r="D75" s="120">
        <f t="shared" si="8"/>
        <v>0</v>
      </c>
      <c r="E75" s="130"/>
      <c r="F75" s="143">
        <f t="shared" si="9"/>
        <v>0</v>
      </c>
      <c r="G75" s="129">
        <f t="shared" si="10"/>
        <v>0</v>
      </c>
      <c r="H75" s="130"/>
      <c r="I75" s="172">
        <f t="shared" si="7"/>
        <v>0</v>
      </c>
      <c r="J75" s="5"/>
    </row>
    <row r="76" spans="1:11" ht="15.75" thickBot="1" x14ac:dyDescent="0.3">
      <c r="A76" s="62" t="s">
        <v>11</v>
      </c>
      <c r="B76" s="72"/>
      <c r="C76" s="73"/>
      <c r="D76" s="144">
        <f t="shared" si="8"/>
        <v>0</v>
      </c>
      <c r="E76" s="145"/>
      <c r="F76" s="146">
        <f t="shared" si="9"/>
        <v>0</v>
      </c>
      <c r="G76" s="129">
        <f t="shared" si="10"/>
        <v>0</v>
      </c>
      <c r="H76" s="145"/>
      <c r="I76" s="172">
        <f t="shared" si="7"/>
        <v>0</v>
      </c>
    </row>
    <row r="77" spans="1:11" ht="15.75" thickBot="1" x14ac:dyDescent="0.3">
      <c r="A77" s="13" t="s">
        <v>84</v>
      </c>
      <c r="B77" s="15"/>
      <c r="C77" s="16"/>
      <c r="D77" s="147"/>
      <c r="E77" s="148"/>
      <c r="F77" s="149">
        <f>SUM(F70:F76)</f>
        <v>0</v>
      </c>
      <c r="G77" s="150">
        <f>SUM(G70:G76)</f>
        <v>0</v>
      </c>
      <c r="H77" s="150">
        <f>SUM(H70:H76)</f>
        <v>0</v>
      </c>
      <c r="I77" s="167">
        <f t="shared" si="7"/>
        <v>0</v>
      </c>
    </row>
    <row r="78" spans="1:11" ht="15.75" thickBot="1" x14ac:dyDescent="0.3">
      <c r="A78"/>
      <c r="B78"/>
    </row>
    <row r="79" spans="1:11" ht="20.100000000000001" customHeight="1" thickBot="1" x14ac:dyDescent="0.3">
      <c r="A79" s="187" t="s">
        <v>72</v>
      </c>
      <c r="B79" s="188"/>
      <c r="C79" s="188"/>
      <c r="D79" s="188"/>
      <c r="E79" s="188"/>
      <c r="F79" s="189"/>
      <c r="G79" s="50" t="s">
        <v>20</v>
      </c>
      <c r="H79" s="57" t="s">
        <v>22</v>
      </c>
      <c r="I79" s="80" t="s">
        <v>83</v>
      </c>
    </row>
    <row r="80" spans="1:11" ht="48.75" thickBot="1" x14ac:dyDescent="0.3">
      <c r="A80" s="19" t="s">
        <v>10</v>
      </c>
      <c r="B80" s="22"/>
      <c r="C80" s="12"/>
      <c r="D80" s="21" t="s">
        <v>40</v>
      </c>
      <c r="E80" s="21" t="s">
        <v>43</v>
      </c>
      <c r="F80" s="21" t="s">
        <v>19</v>
      </c>
      <c r="G80" s="52" t="s">
        <v>102</v>
      </c>
      <c r="H80" s="66" t="s">
        <v>102</v>
      </c>
      <c r="I80" s="79" t="s">
        <v>102</v>
      </c>
    </row>
    <row r="81" spans="1:12" x14ac:dyDescent="0.25">
      <c r="A81" s="29" t="s">
        <v>73</v>
      </c>
      <c r="B81" s="10"/>
      <c r="C81" s="10"/>
      <c r="D81" s="120">
        <f>IF(ISERROR(E81/$B$20),0,(E81/$B$20))</f>
        <v>0</v>
      </c>
      <c r="E81" s="130"/>
      <c r="F81" s="143">
        <f>IF(ISERROR(G81/($B$10/5*$B$12)),0,G81/($B$10/5*$B$12))</f>
        <v>0</v>
      </c>
      <c r="G81" s="151">
        <f>E81*$B$13</f>
        <v>0</v>
      </c>
      <c r="H81" s="122"/>
      <c r="I81" s="172">
        <f t="shared" ref="I81:I89" si="11">IFERROR(H81/G81,0)</f>
        <v>0</v>
      </c>
    </row>
    <row r="82" spans="1:12" ht="45" x14ac:dyDescent="0.25">
      <c r="A82" s="29" t="s">
        <v>79</v>
      </c>
      <c r="B82" s="10"/>
      <c r="C82" s="10"/>
      <c r="D82" s="120">
        <f t="shared" ref="D82:D88" si="12">IF(ISERROR(E82/$B$20),0,(E82/$B$20))</f>
        <v>0</v>
      </c>
      <c r="E82" s="130"/>
      <c r="F82" s="143">
        <f t="shared" ref="F82:F88" si="13">IF(ISERROR(G82/($B$10/5*$B$12)),0,G82/($B$10/5*$B$12))</f>
        <v>0</v>
      </c>
      <c r="G82" s="151">
        <f t="shared" ref="G82:G88" si="14">E82*$B$13</f>
        <v>0</v>
      </c>
      <c r="H82" s="122"/>
      <c r="I82" s="172">
        <f t="shared" si="11"/>
        <v>0</v>
      </c>
    </row>
    <row r="83" spans="1:12" x14ac:dyDescent="0.25">
      <c r="A83" s="29" t="s">
        <v>74</v>
      </c>
      <c r="B83" s="10"/>
      <c r="C83" s="10"/>
      <c r="D83" s="120">
        <f t="shared" si="12"/>
        <v>0</v>
      </c>
      <c r="E83" s="130"/>
      <c r="F83" s="143">
        <f t="shared" si="13"/>
        <v>0</v>
      </c>
      <c r="G83" s="151">
        <f t="shared" si="14"/>
        <v>0</v>
      </c>
      <c r="H83" s="122"/>
      <c r="I83" s="172">
        <f t="shared" si="11"/>
        <v>0</v>
      </c>
    </row>
    <row r="84" spans="1:12" x14ac:dyDescent="0.25">
      <c r="A84" s="29" t="s">
        <v>75</v>
      </c>
      <c r="B84" s="10"/>
      <c r="C84" s="10"/>
      <c r="D84" s="120">
        <f t="shared" si="12"/>
        <v>0</v>
      </c>
      <c r="E84" s="130"/>
      <c r="F84" s="143">
        <f t="shared" si="13"/>
        <v>0</v>
      </c>
      <c r="G84" s="151">
        <f t="shared" si="14"/>
        <v>0</v>
      </c>
      <c r="H84" s="122"/>
      <c r="I84" s="172">
        <f t="shared" si="11"/>
        <v>0</v>
      </c>
    </row>
    <row r="85" spans="1:12" x14ac:dyDescent="0.25">
      <c r="A85" s="29" t="s">
        <v>76</v>
      </c>
      <c r="B85" s="10"/>
      <c r="C85" s="10"/>
      <c r="D85" s="120">
        <f t="shared" si="12"/>
        <v>0</v>
      </c>
      <c r="E85" s="130"/>
      <c r="F85" s="143">
        <f t="shared" si="13"/>
        <v>0</v>
      </c>
      <c r="G85" s="151">
        <f t="shared" si="14"/>
        <v>0</v>
      </c>
      <c r="H85" s="122"/>
      <c r="I85" s="172">
        <f t="shared" si="11"/>
        <v>0</v>
      </c>
    </row>
    <row r="86" spans="1:12" x14ac:dyDescent="0.25">
      <c r="A86" s="29" t="s">
        <v>77</v>
      </c>
      <c r="B86" s="10"/>
      <c r="C86" s="10"/>
      <c r="D86" s="120">
        <f t="shared" si="12"/>
        <v>0</v>
      </c>
      <c r="E86" s="130"/>
      <c r="F86" s="143">
        <f t="shared" si="13"/>
        <v>0</v>
      </c>
      <c r="G86" s="151">
        <f t="shared" si="14"/>
        <v>0</v>
      </c>
      <c r="H86" s="122"/>
      <c r="I86" s="172">
        <f t="shared" si="11"/>
        <v>0</v>
      </c>
    </row>
    <row r="87" spans="1:12" x14ac:dyDescent="0.25">
      <c r="A87" s="29" t="s">
        <v>78</v>
      </c>
      <c r="B87" s="10"/>
      <c r="C87" s="10"/>
      <c r="D87" s="120">
        <f t="shared" si="12"/>
        <v>0</v>
      </c>
      <c r="E87" s="130"/>
      <c r="F87" s="143">
        <f t="shared" si="13"/>
        <v>0</v>
      </c>
      <c r="G87" s="151">
        <f t="shared" si="14"/>
        <v>0</v>
      </c>
      <c r="H87" s="122"/>
      <c r="I87" s="172">
        <f t="shared" si="11"/>
        <v>0</v>
      </c>
    </row>
    <row r="88" spans="1:12" ht="15.75" thickBot="1" x14ac:dyDescent="0.3">
      <c r="A88" s="107" t="s">
        <v>11</v>
      </c>
      <c r="B88" s="63"/>
      <c r="C88" s="64"/>
      <c r="D88" s="120">
        <f t="shared" si="12"/>
        <v>0</v>
      </c>
      <c r="E88" s="130"/>
      <c r="F88" s="143">
        <f t="shared" si="13"/>
        <v>0</v>
      </c>
      <c r="G88" s="151">
        <f t="shared" si="14"/>
        <v>0</v>
      </c>
      <c r="H88" s="152"/>
      <c r="I88" s="172">
        <f t="shared" si="11"/>
        <v>0</v>
      </c>
    </row>
    <row r="89" spans="1:12" ht="15.75" thickBot="1" x14ac:dyDescent="0.3">
      <c r="A89" s="13" t="s">
        <v>85</v>
      </c>
      <c r="B89" s="15"/>
      <c r="C89" s="16"/>
      <c r="D89" s="153"/>
      <c r="E89" s="136"/>
      <c r="F89" s="154">
        <f>SUM(F81:F88)</f>
        <v>0</v>
      </c>
      <c r="G89" s="155">
        <f>SUM(G81:G88)</f>
        <v>0</v>
      </c>
      <c r="H89" s="155">
        <f>SUM(H81:H88)</f>
        <v>0</v>
      </c>
      <c r="I89" s="167">
        <f t="shared" si="11"/>
        <v>0</v>
      </c>
    </row>
    <row r="90" spans="1:12" ht="15.75" thickBot="1" x14ac:dyDescent="0.3">
      <c r="A90" s="4"/>
      <c r="B90" s="4"/>
      <c r="C90" s="4"/>
      <c r="D90" s="4"/>
      <c r="E90" s="4"/>
      <c r="F90" s="28"/>
      <c r="G90" s="4"/>
      <c r="H90" s="4"/>
      <c r="I90" s="4"/>
    </row>
    <row r="91" spans="1:12" ht="30" customHeight="1" thickBot="1" x14ac:dyDescent="0.3">
      <c r="A91" s="180" t="s">
        <v>17</v>
      </c>
      <c r="B91" s="181"/>
      <c r="C91" s="181"/>
      <c r="D91" s="181"/>
      <c r="E91" s="181"/>
      <c r="F91" s="182"/>
      <c r="G91" s="74" t="s">
        <v>20</v>
      </c>
      <c r="H91" s="74" t="s">
        <v>22</v>
      </c>
      <c r="I91" s="80" t="s">
        <v>83</v>
      </c>
      <c r="L91" s="5"/>
    </row>
    <row r="92" spans="1:12" ht="36.75" x14ac:dyDescent="0.25">
      <c r="A92" s="81"/>
      <c r="B92" s="81"/>
      <c r="C92" s="81"/>
      <c r="D92" s="81"/>
      <c r="E92" s="81"/>
      <c r="F92" s="82" t="s">
        <v>13</v>
      </c>
      <c r="G92" s="83" t="s">
        <v>16</v>
      </c>
      <c r="H92" s="83" t="s">
        <v>16</v>
      </c>
      <c r="I92" s="51" t="s">
        <v>16</v>
      </c>
    </row>
    <row r="93" spans="1:12" x14ac:dyDescent="0.25">
      <c r="A93" s="92" t="s">
        <v>23</v>
      </c>
      <c r="B93" s="93"/>
      <c r="C93" s="93"/>
      <c r="D93" s="93"/>
      <c r="E93" s="93"/>
      <c r="F93" s="93"/>
      <c r="G93" s="94"/>
      <c r="H93" s="94"/>
      <c r="I93" s="95"/>
    </row>
    <row r="94" spans="1:12" x14ac:dyDescent="0.25">
      <c r="A94" s="96" t="s">
        <v>80</v>
      </c>
      <c r="B94" s="97"/>
      <c r="C94" s="98" t="s">
        <v>26</v>
      </c>
      <c r="D94" s="97"/>
      <c r="E94" s="99"/>
      <c r="F94" s="164">
        <f>IF(ISERROR(G94/G97),0,G94/G97)</f>
        <v>0</v>
      </c>
      <c r="G94" s="156">
        <f>SUM(G38,G50,G61,G66)</f>
        <v>0</v>
      </c>
      <c r="H94" s="156">
        <f>SUM(H38,H50,H61,H66)</f>
        <v>0</v>
      </c>
      <c r="I94" s="172">
        <f>IFERROR(H94/G94,0)</f>
        <v>0</v>
      </c>
      <c r="J94" s="27"/>
    </row>
    <row r="95" spans="1:12" x14ac:dyDescent="0.25">
      <c r="A95" s="96" t="s">
        <v>71</v>
      </c>
      <c r="B95" s="97"/>
      <c r="C95" s="97"/>
      <c r="D95" s="97"/>
      <c r="E95" s="97"/>
      <c r="F95" s="164">
        <f>IF(ISERROR(G95/G97),0,G95/G97)</f>
        <v>0</v>
      </c>
      <c r="G95" s="156">
        <f>G77</f>
        <v>0</v>
      </c>
      <c r="H95" s="156">
        <f>H77</f>
        <v>0</v>
      </c>
      <c r="I95" s="172">
        <f>IFERROR(H95/G95,0)</f>
        <v>0</v>
      </c>
    </row>
    <row r="96" spans="1:12" ht="15.75" thickBot="1" x14ac:dyDescent="0.3">
      <c r="A96" s="100" t="s">
        <v>72</v>
      </c>
      <c r="B96" s="101"/>
      <c r="C96" s="101"/>
      <c r="D96" s="101"/>
      <c r="E96" s="101"/>
      <c r="F96" s="165">
        <f>IF(ISERROR(G96/G97),0,G96/G97)</f>
        <v>0</v>
      </c>
      <c r="G96" s="157">
        <f>G89</f>
        <v>0</v>
      </c>
      <c r="H96" s="157">
        <f>H89</f>
        <v>0</v>
      </c>
      <c r="I96" s="172">
        <f>IFERROR(H96/G96,0)</f>
        <v>0</v>
      </c>
    </row>
    <row r="97" spans="1:10" ht="15.75" thickBot="1" x14ac:dyDescent="0.3">
      <c r="A97" s="102" t="s">
        <v>1</v>
      </c>
      <c r="B97" s="103"/>
      <c r="C97" s="104"/>
      <c r="D97" s="104"/>
      <c r="E97" s="104"/>
      <c r="F97" s="158">
        <f>SUM(F94:F96)</f>
        <v>0</v>
      </c>
      <c r="G97" s="138">
        <f>SUM(G94:G96)</f>
        <v>0</v>
      </c>
      <c r="H97" s="150">
        <f>SUM(H94:H96)</f>
        <v>0</v>
      </c>
      <c r="I97" s="167">
        <f>IFERROR(H97/G97,0)</f>
        <v>0</v>
      </c>
    </row>
    <row r="98" spans="1:10" s="14" customFormat="1" ht="30" customHeight="1" thickBot="1" x14ac:dyDescent="0.3">
      <c r="A98" s="183" t="s">
        <v>21</v>
      </c>
      <c r="B98" s="184"/>
      <c r="C98" s="184"/>
      <c r="D98" s="184"/>
      <c r="E98" s="184"/>
      <c r="F98" s="185"/>
      <c r="G98" s="105" t="s">
        <v>20</v>
      </c>
      <c r="H98" s="106" t="s">
        <v>22</v>
      </c>
      <c r="I98" s="90"/>
      <c r="J98"/>
    </row>
    <row r="99" spans="1:10" ht="15" customHeight="1" x14ac:dyDescent="0.25">
      <c r="A99" s="204" t="s">
        <v>45</v>
      </c>
      <c r="B99" s="205"/>
      <c r="C99" s="205"/>
      <c r="D99" s="205"/>
      <c r="E99" s="205"/>
      <c r="F99" s="205"/>
      <c r="G99" s="159">
        <f>SUM(F89,F77,F66,F61,F50,F38)</f>
        <v>0</v>
      </c>
      <c r="H99" s="160"/>
      <c r="I99" s="90"/>
    </row>
    <row r="100" spans="1:10" ht="15" customHeight="1" x14ac:dyDescent="0.25">
      <c r="A100" s="206" t="s">
        <v>46</v>
      </c>
      <c r="B100" s="207"/>
      <c r="C100" s="207"/>
      <c r="D100" s="207"/>
      <c r="E100" s="207"/>
      <c r="F100" s="207"/>
      <c r="G100" s="161">
        <f>B23</f>
        <v>0</v>
      </c>
      <c r="H100" s="152"/>
      <c r="I100" s="90"/>
    </row>
    <row r="101" spans="1:10" ht="15" customHeight="1" thickBot="1" x14ac:dyDescent="0.3">
      <c r="A101" s="190" t="s">
        <v>47</v>
      </c>
      <c r="B101" s="191"/>
      <c r="C101" s="191"/>
      <c r="D101" s="191"/>
      <c r="E101" s="191"/>
      <c r="F101" s="191"/>
      <c r="G101" s="162">
        <f>IF(ISERROR(G100/($B$10/5*$B$12)),0,G100/($B$10/5*$B$12))</f>
        <v>0</v>
      </c>
      <c r="H101" s="163"/>
      <c r="I101" s="90"/>
    </row>
    <row r="102" spans="1:10" x14ac:dyDescent="0.25">
      <c r="A102" s="4"/>
      <c r="B102" s="4"/>
      <c r="C102" s="4"/>
      <c r="D102" s="4"/>
      <c r="E102" s="4"/>
      <c r="F102" s="28"/>
      <c r="G102" s="4"/>
      <c r="H102" s="4"/>
      <c r="I102" s="4"/>
    </row>
  </sheetData>
  <sheetProtection password="FFCD" sheet="1"/>
  <mergeCells count="28">
    <mergeCell ref="B8:E8"/>
    <mergeCell ref="A26:F26"/>
    <mergeCell ref="B6:E6"/>
    <mergeCell ref="A1:I1"/>
    <mergeCell ref="A99:F99"/>
    <mergeCell ref="A100:F100"/>
    <mergeCell ref="A28:F28"/>
    <mergeCell ref="A31:F31"/>
    <mergeCell ref="A5:E5"/>
    <mergeCell ref="B7:E7"/>
    <mergeCell ref="A101:F101"/>
    <mergeCell ref="A32:F32"/>
    <mergeCell ref="A52:F52"/>
    <mergeCell ref="A35:F35"/>
    <mergeCell ref="A53:F53"/>
    <mergeCell ref="A29:F29"/>
    <mergeCell ref="A30:F30"/>
    <mergeCell ref="A68:F68"/>
    <mergeCell ref="A51:F51"/>
    <mergeCell ref="A39:F39"/>
    <mergeCell ref="A17:E17"/>
    <mergeCell ref="A27:F27"/>
    <mergeCell ref="A91:F91"/>
    <mergeCell ref="A98:F98"/>
    <mergeCell ref="A33:F33"/>
    <mergeCell ref="A63:F63"/>
    <mergeCell ref="A41:F41"/>
    <mergeCell ref="A79:F79"/>
  </mergeCells>
  <dataValidations count="4">
    <dataValidation type="whole" allowBlank="1" showErrorMessage="1" errorTitle="Falscher Wert" error="Nur ganze Zahlen gültig." promptTitle="Falscher Wert" prompt="Nur ganze Zahlen gültig" sqref="B43:B49">
      <formula1>1</formula1>
      <formula2>99</formula2>
    </dataValidation>
    <dataValidation type="list" allowBlank="1" showInputMessage="1" showErrorMessage="1" sqref="C49">
      <mc:AlternateContent xmlns:x12ac="http://schemas.microsoft.com/office/spreadsheetml/2011/1/ac" xmlns:mc="http://schemas.openxmlformats.org/markup-compatibility/2006">
        <mc:Choice Requires="x12ac">
          <x12ac:list>"0,25","0,5","0,75",1</x12ac:list>
        </mc:Choice>
        <mc:Fallback>
          <formula1>"0,25,0,5,0,75,1"</formula1>
        </mc:Fallback>
      </mc:AlternateContent>
    </dataValidation>
    <dataValidation type="whole" allowBlank="1" showInputMessage="1" showErrorMessage="1" errorTitle="Falscher Wert" error="Nur ganze Zahlen gültig" sqref="B65:D65 C55:D60">
      <formula1>1</formula1>
      <formula2>100000</formula2>
    </dataValidation>
    <dataValidation type="list" allowBlank="1" showInputMessage="1" showErrorMessage="1" sqref="C37">
      <mc:AlternateContent xmlns:x12ac="http://schemas.microsoft.com/office/spreadsheetml/2011/1/ac" xmlns:mc="http://schemas.openxmlformats.org/markup-compatibility/2006">
        <mc:Choice Requires="x12ac">
          <x12ac:list>"0,25","0,5","0,75",1,"1,25","1,5","1,75",2</x12ac:list>
        </mc:Choice>
        <mc:Fallback>
          <formula1>"0,25,0,5,0,75,1,1,25,1,5,1,75,2"</formula1>
        </mc:Fallback>
      </mc:AlternateContent>
    </dataValidation>
  </dataValidations>
  <pageMargins left="0.43307086614173229" right="0.43307086614173229" top="0.35433070866141736" bottom="0.35433070866141736" header="0.31496062992125984" footer="0.31496062992125984"/>
  <pageSetup paperSize="9" scale="63" fitToHeight="0" orientation="portrait" r:id="rId1"/>
  <headerFooter>
    <oddFooter>&amp;CLGSW/Abt6/Leistungsstatistik BBE_Vorlage 09/2023</oddFooter>
  </headerFooter>
  <rowBreaks count="1" manualBreakCount="1">
    <brk id="52" max="7" man="1"/>
  </rowBreaks>
  <ignoredErrors>
    <ignoredError sqref="G10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Leistungsstatistik</vt:lpstr>
      <vt:lpstr>Leistungsstatistik!Druckbereich</vt:lpstr>
    </vt:vector>
  </TitlesOfParts>
  <Company>Sprungbrett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Rauscher</dc:creator>
  <cp:lastModifiedBy>Miriam Wischer</cp:lastModifiedBy>
  <cp:lastPrinted>2023-09-15T08:36:50Z</cp:lastPrinted>
  <dcterms:created xsi:type="dcterms:W3CDTF">2014-05-13T08:18:41Z</dcterms:created>
  <dcterms:modified xsi:type="dcterms:W3CDTF">2024-02-12T09:27:53Z</dcterms:modified>
</cp:coreProperties>
</file>